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13"/>
  <workbookPr/>
  <mc:AlternateContent xmlns:mc="http://schemas.openxmlformats.org/markup-compatibility/2006">
    <mc:Choice Requires="x15">
      <x15ac:absPath xmlns:x15ac="http://schemas.microsoft.com/office/spreadsheetml/2010/11/ac" url="https://regalsprings-my.sharepoint.com/personal/adelia_pardede_regalsprings_com/Documents/Documents/ASC/ASC Feedmill/3. Reporting Templates for Feed Mills/"/>
    </mc:Choice>
  </mc:AlternateContent>
  <xr:revisionPtr revIDLastSave="0" documentId="8_{1EF19626-DDDC-48D1-A8A6-264EB626D054}" xr6:coauthVersionLast="47" xr6:coauthVersionMax="47" xr10:uidLastSave="{00000000-0000-0000-0000-000000000000}"/>
  <workbookProtection workbookAlgorithmName="SHA-512" workbookHashValue="3RBa4diczPNJYlWCmvSHFO0CsKR17rUrADhM5SDgowdKXvYnQr+1bW3768lA3TFrl7jxpeZ7q81CnzjwBeVGEw==" workbookSaltValue="6zfro/pgrQgZqmXXWgH/SA==" workbookSpinCount="100000" lockStructure="1"/>
  <bookViews>
    <workbookView xWindow="-120" yWindow="-120" windowWidth="20730" windowHeight="11160" xr2:uid="{00000000-000D-0000-FFFF-FFFF00000000}"/>
  </bookViews>
  <sheets>
    <sheet name="2.2.10 and 5.1.12" sheetId="9" r:id="rId1"/>
    <sheet name="Dropdown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9" l="1"/>
  <c r="H29" i="9"/>
  <c r="G29" i="9"/>
  <c r="I28" i="9"/>
  <c r="H28" i="9"/>
  <c r="G28" i="9"/>
  <c r="I27" i="9"/>
  <c r="H27" i="9"/>
  <c r="G27" i="9"/>
  <c r="E23" i="9"/>
  <c r="E22" i="9"/>
  <c r="E21"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E30" i="9"/>
  <c r="E31" i="9"/>
  <c r="E38" i="9"/>
  <c r="E40" i="9"/>
  <c r="E41" i="9"/>
  <c r="E44" i="9"/>
  <c r="E45" i="9"/>
  <c r="E48" i="9"/>
  <c r="E49" i="9"/>
  <c r="E52" i="9"/>
  <c r="E53"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I56" i="9" l="1"/>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G13" i="9" l="1"/>
  <c r="F13" i="9"/>
  <c r="D15" i="9"/>
  <c r="F15" i="9"/>
  <c r="G14" i="9"/>
  <c r="F14" i="9"/>
  <c r="D14" i="9"/>
  <c r="E14" i="9"/>
  <c r="E13" i="9"/>
  <c r="D13" i="9"/>
  <c r="G15" i="9"/>
  <c r="E15" i="9"/>
  <c r="H14" i="9" l="1"/>
  <c r="H13" i="9"/>
  <c r="H15" i="9"/>
</calcChain>
</file>

<file path=xl/sharedStrings.xml><?xml version="1.0" encoding="utf-8"?>
<sst xmlns="http://schemas.openxmlformats.org/spreadsheetml/2006/main" count="411" uniqueCount="227">
  <si>
    <t>Report title</t>
  </si>
  <si>
    <t>Due Diligence Pathways and Low Risk Plant Ingredients Report, v1.0</t>
  </si>
  <si>
    <t>Indicators</t>
  </si>
  <si>
    <t>2.2.10 and 5.1.12</t>
  </si>
  <si>
    <t>Instructions</t>
  </si>
  <si>
    <r>
      <rPr>
        <i/>
        <sz val="12"/>
        <color theme="1"/>
        <rFont val="Calibri"/>
        <family val="2"/>
        <scheme val="minor"/>
      </rPr>
      <t xml:space="preserve">This template is intended for reporting both a) outcomes of the Due Diligences carried out under Principle 2 and the respective pathways to ASC, and b) an overview of plant ingredients determined to be low risk under Principle 5 and the respective pathways chosen. Reporting is at a UoC level and on an annual basis.
The UoC should select the type of assessment (whether ingredient manufacturer or plant/marine primary raw material), noting that 'plant primary raw material 5.1.5' refers to the additional due diligence assessment required under Principle 5 for legal deforestion/conversion.
The UoC enters the date the assessment was conducted.
The UoC selects the primary raw material assessed (if applicable). If primary raw material is not lised, the UoC enters the common name and latin name.
The UoC selects the country of location (ingredient manufacturer) or production (plant primary raw material). For marine primary raw material, the country of the flag state is used (as per pathway 1 Country Score Card), unless pathway 2/3/4 are chosen in which case 'Fishery' is selected as the Country of location.
The UoC selects which pathway was chosen to demonstrate low risk for each risk factor (legal, social and environmental). For plant primary raw material 5.1.5 assessments, only the environmental risk factor applies.
A new row should be added for each assessment.
</t>
    </r>
    <r>
      <rPr>
        <b/>
        <i/>
        <sz val="12"/>
        <color theme="1"/>
        <rFont val="Calibri"/>
        <family val="2"/>
        <scheme val="minor"/>
      </rPr>
      <t>Only enter data in the blue cells.</t>
    </r>
    <r>
      <rPr>
        <i/>
        <sz val="12"/>
        <color theme="1"/>
        <rFont val="Calibri"/>
        <family val="2"/>
        <scheme val="minor"/>
      </rPr>
      <t xml:space="preserve">
</t>
    </r>
    <r>
      <rPr>
        <sz val="12"/>
        <color theme="1"/>
        <rFont val="Calibri"/>
        <family val="2"/>
        <scheme val="minor"/>
      </rPr>
      <t xml:space="preserve">
</t>
    </r>
  </si>
  <si>
    <t>Table 1. Total number of assessments</t>
  </si>
  <si>
    <t>Type of Assessment</t>
  </si>
  <si>
    <t>Pathway 1</t>
  </si>
  <si>
    <t>Pathway 2</t>
  </si>
  <si>
    <t>Pathway 3</t>
  </si>
  <si>
    <t>Pathway 4</t>
  </si>
  <si>
    <t>Total</t>
  </si>
  <si>
    <t>Ingredient Manufacturer (2.2.5)</t>
  </si>
  <si>
    <t>Marine Primary Raw Material (2.2.6)</t>
  </si>
  <si>
    <t>Plant Primary Raw Material (2.2.6)</t>
  </si>
  <si>
    <t>Table 2. Outcomes due diligence pathways and low risk plant ingredients report</t>
  </si>
  <si>
    <t>Date of Due Diligence Assessment (yyyy-mm-dd)</t>
  </si>
  <si>
    <t xml:space="preserve"> Primary Raw Material "common name (latin name)"</t>
  </si>
  <si>
    <t>Country of location/production 
(select 'Fishery' if not using Pathway 1 for Marine)</t>
  </si>
  <si>
    <t>Pathway chosen to demonstrate Low Risk for Legal risk</t>
  </si>
  <si>
    <t>Pathway chosen to demonstrate Low Risk for Social risk</t>
  </si>
  <si>
    <t>Pathway chosen to demonstrate Low Risk for Environmental risk</t>
  </si>
  <si>
    <t>Column1</t>
  </si>
  <si>
    <t>United States</t>
  </si>
  <si>
    <t>Pathway 1 - Country Score Card</t>
  </si>
  <si>
    <t>Indonesia</t>
  </si>
  <si>
    <t>Pathway 3 - Ingredient Manufacturer assessment</t>
  </si>
  <si>
    <t>Soybean Meal</t>
  </si>
  <si>
    <t>Plant Primary Raw Material (5.1.5)</t>
  </si>
  <si>
    <t>Wheat</t>
  </si>
  <si>
    <t>Pathway 2 - Sub-national/ sector/ fishery assessment</t>
  </si>
  <si>
    <t>Maize</t>
  </si>
  <si>
    <t>Pathway 4 - Certification</t>
  </si>
  <si>
    <t>Cassava</t>
  </si>
  <si>
    <t>Palm</t>
  </si>
  <si>
    <t>Thailand</t>
  </si>
  <si>
    <t>Chile</t>
  </si>
  <si>
    <t>Skipjack tuna</t>
  </si>
  <si>
    <t>Salmon Salar</t>
  </si>
  <si>
    <t>Brazil</t>
  </si>
  <si>
    <t>China</t>
  </si>
  <si>
    <t>Soy Lechitin</t>
  </si>
  <si>
    <t>Country Location</t>
  </si>
  <si>
    <t>Pathway Options</t>
  </si>
  <si>
    <t>IF Plant Primary Raw Material (5.1.5)</t>
  </si>
  <si>
    <t>N/A</t>
  </si>
  <si>
    <t>Fishery</t>
  </si>
  <si>
    <t>Afghanistan</t>
  </si>
  <si>
    <t>Albania</t>
  </si>
  <si>
    <t>Algeria</t>
  </si>
  <si>
    <t>Angola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</si>
  <si>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</si>
  <si>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</si>
  <si>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</si>
  <si>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</si>
  <si>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</si>
  <si>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</si>
  <si>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</si>
  <si>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</si>
  <si>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</si>
  <si>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</si>
  <si>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</si>
  <si>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</si>
  <si>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</si>
  <si>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</si>
  <si>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</si>
  <si>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</si>
  <si>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</si>
  <si>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Brunei</t>
  </si>
  <si>
    <t>Bulgaria</t>
  </si>
  <si>
    <t>Burkina Faso</t>
  </si>
  <si>
    <t>Burundi</t>
  </si>
  <si>
    <t>Cambodia</t>
  </si>
  <si>
    <t>Cameroon</t>
  </si>
  <si>
    <t>Canada</t>
  </si>
  <si>
    <t>Cape Verde</t>
  </si>
  <si>
    <t>Central African Republic</t>
  </si>
  <si>
    <t>Chad</t>
  </si>
  <si>
    <t>Colombia</t>
  </si>
  <si>
    <t>Comoros</t>
  </si>
  <si>
    <t>Costa Rica</t>
  </si>
  <si>
    <t>Cote d'Ivoire</t>
  </si>
  <si>
    <t>Croatia</t>
  </si>
  <si>
    <t>Cuba</t>
  </si>
  <si>
    <t>Cyprus</t>
  </si>
  <si>
    <t>Czech Republic</t>
  </si>
  <si>
    <t>Democratic Republic of the Congo</t>
  </si>
  <si>
    <t>Denmark</t>
  </si>
  <si>
    <t>Djibouti</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</si>
  <si>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</si>
  <si>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</si>
  <si>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</si>
  <si>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</si>
  <si>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</si>
  <si>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</si>
  <si>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</si>
  <si>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</si>
  <si>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</si>
  <si>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</si>
  <si>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</si>
  <si>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</si>
  <si>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</si>
  <si>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</si>
  <si>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</si>
  <si>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</si>
  <si>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</si>
  <si>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</si>
  <si>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</si>
  <si>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</si>
  <si>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</si>
  <si>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</si>
  <si>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</si>
  <si>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</si>
  <si>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Hong Kong</t>
  </si>
  <si>
    <t>Hungary</t>
  </si>
  <si>
    <t>Iceland</t>
  </si>
  <si>
    <t>India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</si>
  <si>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</si>
  <si>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</si>
  <si>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</si>
  <si>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</si>
  <si>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</si>
  <si>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</si>
  <si>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</si>
  <si>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</si>
  <si>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</si>
  <si>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</si>
  <si>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</si>
  <si>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</si>
  <si>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</si>
  <si>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</si>
  <si>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</si>
  <si>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</si>
  <si>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</si>
  <si>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</si>
  <si>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</si>
  <si>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</si>
  <si>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Lithuania</t>
  </si>
  <si>
    <t>Luxembourg</t>
  </si>
  <si>
    <t>Macao</t>
  </si>
  <si>
    <t>Macedonia</t>
  </si>
  <si>
    <t>Madagascar</t>
  </si>
  <si>
    <t>Malawi</t>
  </si>
  <si>
    <t>Malaysia</t>
  </si>
  <si>
    <t>Maldives</t>
  </si>
  <si>
    <t>Mali</t>
  </si>
  <si>
    <t>Malta</t>
  </si>
  <si>
    <t>Mauritania</t>
  </si>
  <si>
    <t>Mauritius</t>
  </si>
  <si>
    <t>Mexico</t>
  </si>
  <si>
    <t>Micronesia</t>
  </si>
  <si>
    <t>Moldova</t>
  </si>
  <si>
    <t>Mongolia</t>
  </si>
  <si>
    <t>Montenegro</t>
  </si>
  <si>
    <t>Morocco</t>
  </si>
  <si>
    <t>Mozambique</t>
  </si>
  <si>
    <t>Myanmar</t>
  </si>
  <si>
    <t>Namibia</t>
  </si>
  <si>
    <t>Nepal</t>
  </si>
  <si>
    <t>Netherlands</t>
  </si>
  <si>
    <t>New Zealand</t>
  </si>
  <si>
    <t>Nicaragua</t>
  </si>
  <si>
    <t>Niger</t>
  </si>
  <si>
    <t>Nigeria</t>
  </si>
  <si>
    <t>North Korea</t>
  </si>
  <si>
    <t>Norway</t>
  </si>
  <si>
    <t>Oman</t>
  </si>
  <si>
    <t>Pakistan</t>
  </si>
  <si>
    <t>Panama</t>
  </si>
  <si>
    <t>Papua New Guinea</t>
  </si>
  <si>
    <t>Paraguay</t>
  </si>
  <si>
    <t>Peru</t>
  </si>
  <si>
    <t>Philippines</t>
  </si>
  <si>
    <t>Poland</t>
  </si>
  <si>
    <t>Portugal</t>
  </si>
  <si>
    <t>Puerto Rico</t>
  </si>
  <si>
    <t>Qatar</t>
  </si>
  <si>
    <t>Republic of Congo</t>
  </si>
  <si>
    <t>Romania</t>
  </si>
  <si>
    <t>Russia</t>
  </si>
  <si>
    <t>Rwanda</t>
  </si>
  <si>
    <t>Saint Lucia</t>
  </si>
  <si>
    <t>Saint Vincent and the Grenadines</t>
  </si>
  <si>
    <t>Samoa</t>
  </si>
  <si>
    <t>São Tomé and Príncipe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</si>
  <si>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</si>
  <si>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</si>
  <si>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</si>
  <si>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</si>
  <si>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</si>
  <si>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</si>
  <si>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</si>
  <si>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</si>
  <si>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</si>
  <si>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</si>
  <si>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</si>
  <si>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</si>
  <si>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</si>
  <si>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</si>
  <si>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</si>
  <si>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</si>
  <si>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Sweden</t>
  </si>
  <si>
    <t>Switzerland</t>
  </si>
  <si>
    <t>Syria</t>
  </si>
  <si>
    <t>Taiwan</t>
  </si>
  <si>
    <t>Tajikistan</t>
  </si>
  <si>
    <t>Tanzania</t>
  </si>
  <si>
    <t>East Timor</t>
  </si>
  <si>
    <t>Togo</t>
  </si>
  <si>
    <t>Tonga</t>
  </si>
  <si>
    <t>Trinidad and Tobago</t>
  </si>
  <si>
    <t>Tunisia</t>
  </si>
  <si>
    <t>Turkey</t>
  </si>
  <si>
    <t>Turkmenistan</t>
  </si>
  <si>
    <t>Uganda</t>
  </si>
  <si>
    <t>Ukraine</t>
  </si>
  <si>
    <t>United Arab Emirates</t>
  </si>
  <si>
    <t>United Kingdom</t>
  </si>
  <si>
    <t>Uruguay</t>
  </si>
  <si>
    <t>Uzbekistan</t>
  </si>
  <si>
    <t>Vanuatu</t>
  </si>
  <si>
    <t>Venezuela</t>
  </si>
  <si>
    <t>Vietnam</t>
  </si>
  <si>
    <t>Yemen</t>
  </si>
  <si>
    <t>Zambia</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</si>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</sst>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3">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2"/>
      <color rgb="FFFF0000"/>
      <name val="Calibri"/>
      <family val="2"/>
      <scheme val="minor"/>
    </font>
    <font>
      <sz val="12"/>
      <color rgb="FFFF0000"/>
      <name val="Calibri"/>
      <family val="2"/>
    </font>
    <font>
      <b/>
      <sz val="12"/>
      <color theme="0"/>
      <name val="Calibri"/>
      <family val="2"/>
      <scheme val="minor"/>
    </font>
    <font>
      <u/>
      <sz val="11"/>
      <color theme="10"/>
      <name val="Calibri"/>
      <family val="2"/>
      <scheme val="minor"/>
    </font>
    <font>
      <sz val="8"/>
      <name val="Calibri"/>
      <family val="2"/>
      <scheme val="minor"/>
    </font>
    <font>
      <sz val="11"/>
      <color rgb="FFFF0000"/>
      <name val="Calibri"/>
      <family val="2"/>
      <scheme val="minor"/>
    </font>
    <font>
      <i/>
      <sz val="12"/>
      <color theme="1"/>
      <name val="Calibri"/>
      <family val="2"/>
      <scheme val="minor"/>
    </font>
    <font>
      <b/>
      <i/>
      <sz val="12"/>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70">
    <xf numFmtId="0" fontId="0" fillId="0" borderId="0" xfId="0"/>
    <xf numFmtId="0" fontId="0" fillId="0" borderId="0" xfId="0" applyAlignment="1">
      <alignment wrapText="1"/>
    </xf>
    <xf numFmtId="0" fontId="1" fillId="0" borderId="0" xfId="0" applyFont="1"/>
    <xf numFmtId="0" fontId="1" fillId="2" borderId="0" xfId="0" applyFont="1" applyFill="1"/>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2" fillId="3" borderId="0" xfId="0" applyFont="1" applyFill="1" applyAlignment="1">
      <alignment horizontal="left" vertical="top"/>
    </xf>
    <xf numFmtId="0" fontId="2" fillId="3" borderId="1" xfId="0" applyFont="1" applyFill="1" applyBorder="1" applyAlignment="1">
      <alignment horizontal="left" vertical="top"/>
    </xf>
    <xf numFmtId="0" fontId="3" fillId="3" borderId="2" xfId="0" applyFont="1" applyFill="1" applyBorder="1" applyAlignment="1">
      <alignment horizontal="left" vertical="top"/>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3" fillId="3" borderId="0" xfId="0" applyFont="1" applyFill="1" applyAlignment="1">
      <alignment horizontal="left" vertical="top"/>
    </xf>
    <xf numFmtId="0" fontId="2" fillId="3" borderId="5" xfId="0" applyFont="1" applyFill="1" applyBorder="1" applyAlignment="1">
      <alignment horizontal="left" vertical="top"/>
    </xf>
    <xf numFmtId="0" fontId="2" fillId="3" borderId="0" xfId="0" applyFont="1" applyFill="1" applyAlignment="1">
      <alignment horizontal="left" vertical="top" wrapText="1"/>
    </xf>
    <xf numFmtId="0" fontId="2" fillId="3" borderId="6" xfId="0" applyFont="1" applyFill="1" applyBorder="1" applyAlignment="1">
      <alignment horizontal="left" vertical="top"/>
    </xf>
    <xf numFmtId="0" fontId="3" fillId="3" borderId="7" xfId="0" applyFont="1" applyFill="1" applyBorder="1" applyAlignment="1">
      <alignment horizontal="left" vertical="top"/>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xf>
    <xf numFmtId="0" fontId="7" fillId="0" borderId="0" xfId="0" applyFont="1" applyAlignment="1">
      <alignment horizontal="center" vertical="top" wrapText="1"/>
    </xf>
    <xf numFmtId="0" fontId="2" fillId="3" borderId="0" xfId="0" applyFont="1" applyFill="1" applyAlignment="1">
      <alignment horizontal="center" vertical="top"/>
    </xf>
    <xf numFmtId="0" fontId="4" fillId="3" borderId="0" xfId="0" applyFont="1" applyFill="1" applyAlignment="1">
      <alignment horizontal="left" vertical="top"/>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4" fillId="3" borderId="4" xfId="0" applyFont="1" applyFill="1" applyBorder="1" applyAlignment="1">
      <alignment horizontal="left" vertical="top"/>
    </xf>
    <xf numFmtId="0" fontId="4" fillId="3" borderId="5" xfId="0" applyFont="1" applyFill="1" applyBorder="1" applyAlignment="1">
      <alignment horizontal="left" vertical="top"/>
    </xf>
    <xf numFmtId="0" fontId="2" fillId="3" borderId="7" xfId="0" applyFont="1" applyFill="1" applyBorder="1" applyAlignment="1">
      <alignment horizontal="left" vertical="top"/>
    </xf>
    <xf numFmtId="0" fontId="2" fillId="3" borderId="2" xfId="0" applyFont="1" applyFill="1" applyBorder="1" applyAlignment="1">
      <alignment horizontal="left" vertical="top" wrapText="1"/>
    </xf>
    <xf numFmtId="0" fontId="8" fillId="0" borderId="0" xfId="1" applyAlignment="1">
      <alignment horizontal="left" vertical="top"/>
    </xf>
    <xf numFmtId="0" fontId="10" fillId="0" borderId="0" xfId="0" applyFont="1"/>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3" fillId="4" borderId="0" xfId="0" applyFont="1" applyFill="1" applyAlignment="1">
      <alignment vertical="top"/>
    </xf>
    <xf numFmtId="0" fontId="3" fillId="4" borderId="0" xfId="0" applyFont="1" applyFill="1" applyAlignment="1">
      <alignment horizontal="left" vertical="top"/>
    </xf>
    <xf numFmtId="0" fontId="2" fillId="5" borderId="0" xfId="0" applyFont="1" applyFill="1" applyAlignment="1">
      <alignment vertical="top"/>
    </xf>
    <xf numFmtId="0" fontId="4" fillId="5" borderId="0" xfId="0" applyFont="1" applyFill="1" applyAlignment="1">
      <alignment horizontal="left" vertical="top"/>
    </xf>
    <xf numFmtId="0" fontId="4" fillId="5" borderId="0" xfId="0" applyFont="1" applyFill="1" applyAlignment="1">
      <alignment vertical="top"/>
    </xf>
    <xf numFmtId="0" fontId="2" fillId="5" borderId="0" xfId="0" applyFont="1" applyFill="1" applyAlignment="1">
      <alignment horizontal="left" vertical="top"/>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49" fontId="7" fillId="0" borderId="2" xfId="0" applyNumberFormat="1" applyFont="1" applyBorder="1" applyAlignment="1">
      <alignment horizontal="center" vertical="top" wrapText="1"/>
    </xf>
    <xf numFmtId="0" fontId="7" fillId="0" borderId="3" xfId="0" applyFont="1" applyBorder="1" applyAlignment="1">
      <alignment horizontal="center" vertical="top" wrapText="1"/>
    </xf>
    <xf numFmtId="0" fontId="4" fillId="0" borderId="4" xfId="0" applyFont="1" applyBorder="1" applyAlignment="1" applyProtection="1">
      <alignment horizontal="left" vertical="center" wrapText="1"/>
      <protection locked="0"/>
    </xf>
    <xf numFmtId="164" fontId="4" fillId="0" borderId="0" xfId="0" applyNumberFormat="1" applyFont="1" applyAlignment="1" applyProtection="1">
      <alignment horizontal="left" vertical="top" wrapText="1"/>
      <protection locked="0"/>
    </xf>
    <xf numFmtId="0" fontId="4" fillId="0" borderId="0" xfId="0" applyFont="1" applyAlignment="1" applyProtection="1">
      <alignment horizontal="left" vertical="center" wrapText="1"/>
      <protection locked="0"/>
    </xf>
    <xf numFmtId="165" fontId="4" fillId="0" borderId="0" xfId="0" applyNumberFormat="1" applyFont="1" applyAlignment="1" applyProtection="1">
      <alignment horizontal="left" vertical="top" wrapText="1"/>
      <protection locked="0"/>
    </xf>
    <xf numFmtId="165" fontId="4" fillId="0" borderId="5" xfId="0" applyNumberFormat="1" applyFont="1" applyBorder="1" applyAlignment="1" applyProtection="1">
      <alignment horizontal="left" vertical="top" wrapText="1"/>
      <protection locked="0"/>
    </xf>
    <xf numFmtId="0" fontId="2" fillId="0" borderId="4"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4" fillId="0" borderId="6" xfId="0" applyFont="1" applyBorder="1" applyAlignment="1" applyProtection="1">
      <alignment horizontal="left" vertical="center" wrapText="1"/>
      <protection locked="0"/>
    </xf>
    <xf numFmtId="164" fontId="4" fillId="0" borderId="7" xfId="0" applyNumberFormat="1" applyFont="1" applyBorder="1" applyAlignment="1" applyProtection="1">
      <alignment horizontal="left" vertical="top" wrapText="1"/>
      <protection locked="0"/>
    </xf>
    <xf numFmtId="0" fontId="4" fillId="0" borderId="7" xfId="0" applyFont="1" applyBorder="1" applyAlignment="1" applyProtection="1">
      <alignment horizontal="left" vertical="center" wrapText="1"/>
      <protection locked="0"/>
    </xf>
    <xf numFmtId="165" fontId="4" fillId="0" borderId="7" xfId="0" applyNumberFormat="1" applyFont="1" applyBorder="1" applyAlignment="1" applyProtection="1">
      <alignment horizontal="left" vertical="top" wrapText="1"/>
      <protection locked="0"/>
    </xf>
    <xf numFmtId="165" fontId="4" fillId="0" borderId="8" xfId="0" applyNumberFormat="1" applyFont="1" applyBorder="1" applyAlignment="1" applyProtection="1">
      <alignment horizontal="left" vertical="top" wrapText="1"/>
      <protection locked="0"/>
    </xf>
    <xf numFmtId="0" fontId="3" fillId="3" borderId="0" xfId="0" applyFont="1" applyFill="1" applyAlignment="1">
      <alignment horizontal="center" vertical="top"/>
    </xf>
    <xf numFmtId="0" fontId="2" fillId="3" borderId="0" xfId="0" applyFont="1" applyFill="1" applyAlignment="1">
      <alignment horizontal="center" vertical="top" wrapText="1"/>
    </xf>
    <xf numFmtId="0" fontId="5" fillId="0" borderId="0" xfId="0" applyFont="1" applyAlignment="1">
      <alignment horizontal="center" vertical="top"/>
    </xf>
    <xf numFmtId="164" fontId="0" fillId="0" borderId="0" xfId="0" applyNumberFormat="1" applyAlignment="1" applyProtection="1">
      <alignment horizontal="left" vertical="top" wrapText="1"/>
      <protection locked="0"/>
    </xf>
    <xf numFmtId="0" fontId="3" fillId="0" borderId="0" xfId="0" applyFont="1" applyAlignment="1">
      <alignment horizontal="center" vertical="top"/>
    </xf>
    <xf numFmtId="0" fontId="2" fillId="3" borderId="0" xfId="0" applyFont="1" applyFill="1" applyAlignment="1">
      <alignment horizontal="left" vertical="top" wrapText="1"/>
    </xf>
  </cellXfs>
  <cellStyles count="2">
    <cellStyle name="Hyperlink" xfId="1" builtinId="8"/>
    <cellStyle name="Normal" xfId="0" builtinId="0"/>
  </cellStyles>
  <dxfs count="22">
    <dxf>
      <fill>
        <patternFill>
          <bgColor rgb="FFFF0000"/>
        </patternFill>
      </fill>
    </dxf>
    <dxf>
      <fill>
        <patternFill>
          <bgColor rgb="FFFFC000"/>
        </patternFill>
      </fill>
    </dxf>
    <dxf>
      <fill>
        <patternFill>
          <bgColor rgb="FF00B050"/>
        </patternFill>
      </fill>
    </dxf>
    <dxf>
      <font>
        <b val="0"/>
        <i val="0"/>
        <strike val="0"/>
        <condense val="0"/>
        <extend val="0"/>
        <outline val="0"/>
        <shadow val="0"/>
        <u val="none"/>
        <vertAlign val="baseline"/>
        <sz val="12"/>
        <color auto="1"/>
        <name val="Calibri"/>
        <family val="2"/>
        <scheme val="minor"/>
      </font>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5" tint="0.59999389629810485"/>
        </patternFill>
      </fill>
      <alignment horizontal="general"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5" tint="0.59999389629810485"/>
        </patternFill>
      </fill>
      <alignment horizontal="left" vertical="top"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theme="5" tint="0.39997558519241921"/>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alignment horizontal="left" vertical="top"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2"/>
        <color theme="1"/>
        <name val="Calibri"/>
        <family val="2"/>
        <scheme val="minor"/>
      </font>
      <numFmt numFmtId="165" formatCode="0;\-0;;@"/>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numFmt numFmtId="165" formatCode="0;\-0;;@"/>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4" formatCode="yyyy\-mm\-dd;@"/>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Calibri"/>
        <family val="2"/>
        <scheme val="minor"/>
      </font>
      <numFmt numFmtId="164" formatCode="yyyy\-mm\-dd;@"/>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28664</xdr:colOff>
      <xdr:row>5</xdr:row>
      <xdr:rowOff>2286298</xdr:rowOff>
    </xdr:from>
    <xdr:to>
      <xdr:col>2</xdr:col>
      <xdr:colOff>1211063</xdr:colOff>
      <xdr:row>6</xdr:row>
      <xdr:rowOff>188225</xdr:rowOff>
    </xdr:to>
    <xdr:pic>
      <xdr:nvPicPr>
        <xdr:cNvPr id="2" name="Picture 1">
          <a:extLst>
            <a:ext uri="{FF2B5EF4-FFF2-40B4-BE49-F238E27FC236}">
              <a16:creationId xmlns:a16="http://schemas.microsoft.com/office/drawing/2014/main" id="{FBCA6B5F-E287-D64A-6C9E-A87F638BB26C}"/>
            </a:ext>
          </a:extLst>
        </xdr:cNvPr>
        <xdr:cNvPicPr>
          <a:picLocks noChangeAspect="1"/>
        </xdr:cNvPicPr>
      </xdr:nvPicPr>
      <xdr:blipFill>
        <a:blip xmlns:r="http://schemas.openxmlformats.org/officeDocument/2006/relationships" r:embed="rId1"/>
        <a:stretch>
          <a:fillRect/>
        </a:stretch>
      </xdr:blipFill>
      <xdr:spPr>
        <a:xfrm>
          <a:off x="271716" y="3288066"/>
          <a:ext cx="1443680" cy="64956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17B718-E468-406C-A860-D1925167373F}" name="Table1" displayName="Table1" ref="C20:J120" totalsRowShown="0" headerRowDxfId="21" dataDxfId="20">
  <tableColumns count="8">
    <tableColumn id="1" xr3:uid="{81AABDB7-D135-4A38-B56D-C46E7404FDBC}" name="Type of Assessment" dataDxfId="19"/>
    <tableColumn id="2" xr3:uid="{4399765E-62A5-4C12-965F-5E26FABC6A60}" name="Date of Due Diligence Assessment (yyyy-mm-dd)" dataDxfId="18"/>
    <tableColumn id="9" xr3:uid="{410D3770-489B-41C1-8117-EF943CC8DEC9}" name=" Primary Raw Material &quot;common name (latin name)&quot;" dataDxfId="17">
      <calculatedColumnFormula>IF(C21= "Ingredient Manufacturer (2.2.5)", "n.a.", "")</calculatedColumnFormula>
    </tableColumn>
    <tableColumn id="3" xr3:uid="{3DE04845-987B-400B-8CBD-B523653C10B1}" name="Country of location/production _x000a_(select 'Fishery' if not using Pathway 1 for Marine)" dataDxfId="16"/>
    <tableColumn id="4" xr3:uid="{6BC30EF8-664F-4D0D-9412-196F30677B87}" name="Pathway chosen to demonstrate Low Risk for Legal risk" dataDxfId="15">
      <calculatedColumnFormula>IF(C21="Plant Primary Raw Material (5.1.5)","N/A",$J$21)</calculatedColumnFormula>
    </tableColumn>
    <tableColumn id="5" xr3:uid="{A5B307BA-1C65-4BB6-987C-5556FA4E7156}" name="Pathway chosen to demonstrate Low Risk for Social risk" dataDxfId="14">
      <calculatedColumnFormula>IF(C21="Plant Primary Raw Material (5.1.5)","N/A",$J$21)</calculatedColumnFormula>
    </tableColumn>
    <tableColumn id="7" xr3:uid="{7253D76C-AFAB-4D78-BFD6-E1B93AD545FA}" name="Pathway chosen to demonstrate Low Risk for Environmental risk" dataDxfId="13">
      <calculatedColumnFormula>IF(C21="Plant Primary Raw Material (5.1.5)","N/A",$J$21)</calculatedColumnFormula>
    </tableColumn>
    <tableColumn id="6" xr3:uid="{8068109E-AD76-459E-A794-164E8B8B3D16}" name="Column1" dataDxfId="12"/>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B556B1-AD95-4B5A-A204-28C33F48B3C4}" name="Table2" displayName="Table2" ref="C12:H15" totalsRowShown="0" headerRowDxfId="11" dataDxfId="10" tableBorderDxfId="9">
  <tableColumns count="6">
    <tableColumn id="1" xr3:uid="{F0658BFA-8807-4F0D-BE96-682548DED317}" name="Type of Assessment" dataDxfId="8"/>
    <tableColumn id="2" xr3:uid="{3B0C2B88-62ED-4B18-9474-7CFFF4E21563}" name="Pathway 1" dataDxfId="7">
      <calculatedColumnFormula>COUNTIFS(C21:C120, "Ingredient Manufacturer (2.2.5)", G21:G120,"Pathway 1 - Country Score Card")</calculatedColumnFormula>
    </tableColumn>
    <tableColumn id="3" xr3:uid="{CF9103A9-3298-459F-98EE-C0D238F6C1C3}" name="Pathway 2" dataDxfId="6">
      <calculatedColumnFormula>COUNTIFS(C21:C120, "Ingredient Manufacturer (2.2.5)", G21:G120,"Pathway 2 - Sub-national/ sector/ fishery assessment")</calculatedColumnFormula>
    </tableColumn>
    <tableColumn id="4" xr3:uid="{5AEFA08C-A7D3-4A02-AA47-4ED5828F61AD}" name="Pathway 3" dataDxfId="5">
      <calculatedColumnFormula>COUNTIFS(C21:C120, "Ingredient Manufacturer (2.2.5)", G21:G120,"Pathway 3 - Ingredient Manufacturer assessment")</calculatedColumnFormula>
    </tableColumn>
    <tableColumn id="5" xr3:uid="{666C100A-11CB-4DB0-9B87-4D0384A6925E}" name="Pathway 4" dataDxfId="4">
      <calculatedColumnFormula>COUNTIFS(C21:C120, "Ingredient Manufacturer (2.2.5)", G21:G120,"Pathway 4 - Certification")</calculatedColumnFormula>
    </tableColumn>
    <tableColumn id="6" xr3:uid="{6D65BDD4-8996-47EF-B6AB-0EA3E4193789}" name="Total" dataDxfId="3">
      <calculatedColumnFormula>SUM(D13:G13)</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22"/>
  <sheetViews>
    <sheetView tabSelected="1" topLeftCell="A44" zoomScale="85" zoomScaleNormal="85" workbookViewId="0">
      <selection activeCell="D52" sqref="D52"/>
    </sheetView>
  </sheetViews>
  <sheetFormatPr defaultColWidth="9.140625" defaultRowHeight="15.75"/>
  <cols>
    <col min="1" max="1" width="3.42578125" style="7" customWidth="1"/>
    <col min="2" max="2" width="3.7109375" style="7" customWidth="1"/>
    <col min="3" max="3" width="34.7109375" style="7" customWidth="1"/>
    <col min="4" max="4" width="33" style="7" customWidth="1"/>
    <col min="5" max="5" width="32.7109375" style="7" customWidth="1"/>
    <col min="6" max="9" width="42.85546875" style="7" customWidth="1"/>
    <col min="10" max="10" width="0" style="7" hidden="1" customWidth="1"/>
    <col min="11" max="14" width="9.140625" style="7"/>
    <col min="15" max="15" width="17.140625" style="7" customWidth="1"/>
    <col min="16" max="16" width="11.7109375" style="7" customWidth="1"/>
    <col min="17" max="17" width="10.28515625" style="7" customWidth="1"/>
    <col min="18" max="18" width="10.5703125" style="7" customWidth="1"/>
    <col min="19" max="19" width="11.7109375" style="7" customWidth="1"/>
    <col min="20" max="16384" width="9.140625" style="7"/>
  </cols>
  <sheetData>
    <row r="1" spans="1:13">
      <c r="A1" s="13"/>
      <c r="B1" s="13"/>
      <c r="C1" s="13"/>
      <c r="D1" s="13"/>
      <c r="E1" s="13"/>
      <c r="F1" s="13"/>
      <c r="G1" s="13"/>
      <c r="H1" s="13"/>
      <c r="I1" s="13"/>
      <c r="J1" s="13"/>
      <c r="K1" s="13"/>
      <c r="L1" s="13"/>
    </row>
    <row r="2" spans="1:13">
      <c r="A2" s="13"/>
      <c r="B2" s="14"/>
      <c r="C2" s="15"/>
      <c r="D2" s="16"/>
      <c r="E2" s="16"/>
      <c r="F2" s="16"/>
      <c r="G2" s="16"/>
      <c r="H2" s="16"/>
      <c r="I2" s="16"/>
      <c r="J2" s="17"/>
      <c r="K2" s="17"/>
      <c r="L2" s="13"/>
    </row>
    <row r="3" spans="1:13">
      <c r="A3" s="13"/>
      <c r="B3" s="18"/>
      <c r="C3" s="19" t="s">
        <v>0</v>
      </c>
      <c r="D3" s="19" t="s">
        <v>1</v>
      </c>
      <c r="E3" s="13"/>
      <c r="F3" s="13"/>
      <c r="G3" s="13"/>
      <c r="H3" s="13"/>
      <c r="I3" s="13"/>
      <c r="J3" s="20"/>
      <c r="K3" s="20"/>
      <c r="L3" s="13"/>
    </row>
    <row r="4" spans="1:13">
      <c r="A4" s="13"/>
      <c r="B4" s="18"/>
      <c r="C4" s="19" t="s">
        <v>2</v>
      </c>
      <c r="D4" s="19" t="s">
        <v>3</v>
      </c>
      <c r="E4" s="13"/>
      <c r="F4" s="13"/>
      <c r="G4" s="13"/>
      <c r="H4" s="13"/>
      <c r="I4" s="13"/>
      <c r="J4" s="20"/>
      <c r="K4" s="20"/>
      <c r="L4" s="13"/>
    </row>
    <row r="5" spans="1:13">
      <c r="A5" s="13"/>
      <c r="B5" s="18"/>
      <c r="C5" s="19"/>
      <c r="D5" s="13"/>
      <c r="E5" s="13"/>
      <c r="F5" s="13"/>
      <c r="G5" s="13"/>
      <c r="H5" s="13"/>
      <c r="I5" s="13"/>
      <c r="J5" s="20"/>
      <c r="K5" s="20"/>
      <c r="L5" s="13"/>
    </row>
    <row r="6" spans="1:13" ht="216.75" customHeight="1">
      <c r="A6" s="13"/>
      <c r="B6" s="18"/>
      <c r="C6" s="19" t="s">
        <v>4</v>
      </c>
      <c r="D6" s="69" t="s">
        <v>5</v>
      </c>
      <c r="E6" s="69"/>
      <c r="F6" s="69"/>
      <c r="G6" s="69"/>
      <c r="H6" s="69"/>
      <c r="I6" s="69"/>
      <c r="J6" s="20"/>
      <c r="K6" s="20"/>
      <c r="L6" s="13"/>
    </row>
    <row r="7" spans="1:13">
      <c r="A7" s="13"/>
      <c r="B7" s="22"/>
      <c r="C7" s="23"/>
      <c r="D7" s="24"/>
      <c r="E7" s="24"/>
      <c r="F7" s="24"/>
      <c r="G7" s="24"/>
      <c r="H7" s="24"/>
      <c r="I7" s="35"/>
      <c r="J7" s="25"/>
      <c r="K7" s="25"/>
      <c r="L7" s="13"/>
    </row>
    <row r="8" spans="1:13">
      <c r="A8" s="13"/>
      <c r="B8" s="13"/>
      <c r="C8" s="19"/>
      <c r="D8" s="21"/>
      <c r="E8" s="21"/>
      <c r="F8" s="21"/>
      <c r="G8" s="21"/>
      <c r="H8" s="21"/>
      <c r="I8" s="13"/>
      <c r="J8" s="13"/>
      <c r="K8" s="13"/>
      <c r="L8" s="13"/>
    </row>
    <row r="9" spans="1:13">
      <c r="A9" s="13"/>
      <c r="B9" s="14"/>
      <c r="C9" s="15"/>
      <c r="D9" s="36"/>
      <c r="E9" s="36"/>
      <c r="F9" s="36"/>
      <c r="G9" s="36"/>
      <c r="H9" s="36"/>
      <c r="I9" s="16"/>
      <c r="K9" s="17"/>
      <c r="L9" s="13"/>
      <c r="M9" s="11"/>
    </row>
    <row r="10" spans="1:13" s="8" customFormat="1" hidden="1">
      <c r="A10" s="27"/>
      <c r="B10" s="29"/>
      <c r="C10" s="64">
        <v>1.8</v>
      </c>
      <c r="D10" s="65">
        <v>1.9</v>
      </c>
      <c r="E10" s="65">
        <v>1.1100000000000001</v>
      </c>
      <c r="F10" s="65">
        <v>1.1200000000000001</v>
      </c>
      <c r="G10" s="65">
        <v>1.1299999999999999</v>
      </c>
      <c r="H10" s="65">
        <v>1.1399999999999999</v>
      </c>
      <c r="I10" s="27"/>
      <c r="K10" s="30"/>
      <c r="L10" s="27"/>
      <c r="M10" s="66"/>
    </row>
    <row r="11" spans="1:13">
      <c r="A11" s="13"/>
      <c r="B11" s="18"/>
      <c r="C11" s="19" t="s">
        <v>6</v>
      </c>
      <c r="D11" s="21"/>
      <c r="E11" s="21"/>
      <c r="F11" s="21"/>
      <c r="G11" s="21"/>
      <c r="H11" s="21"/>
      <c r="I11" s="13"/>
      <c r="K11" s="20"/>
      <c r="L11" s="13"/>
      <c r="M11" s="11"/>
    </row>
    <row r="12" spans="1:13">
      <c r="A12" s="13"/>
      <c r="B12" s="18"/>
      <c r="C12" s="42" t="s">
        <v>7</v>
      </c>
      <c r="D12" s="43" t="s">
        <v>8</v>
      </c>
      <c r="E12" s="43" t="s">
        <v>9</v>
      </c>
      <c r="F12" s="43" t="s">
        <v>10</v>
      </c>
      <c r="G12" s="43" t="s">
        <v>11</v>
      </c>
      <c r="H12" s="43" t="s">
        <v>12</v>
      </c>
      <c r="I12" s="13"/>
      <c r="K12" s="20"/>
      <c r="L12" s="13"/>
      <c r="M12" s="11"/>
    </row>
    <row r="13" spans="1:13">
      <c r="A13" s="13"/>
      <c r="B13" s="18"/>
      <c r="C13" s="44" t="s">
        <v>13</v>
      </c>
      <c r="D13" s="45">
        <f>COUNTIFS(C21:C120, "Ingredient Manufacturer (2.2.5)", G21:G120,"Pathway 1 - Country Score Card")+COUNTIFS(C21:C120, "Ingredient Manufacturer (2.2.5)", H21:H120,"Pathway 1 - Country Score Card")+COUNTIFS(C21:C120, "Ingredient Manufacturer (2.2.5)", I21:I120,"Pathway 1 - Country Score Card")</f>
        <v>21</v>
      </c>
      <c r="E13" s="45">
        <f>COUNTIFS(C21:C120, "Ingredient Manufacturer (2.2.5)", G21:G120,"Pathway 2 - Sub-national/ sector/ fishery assessment")+COUNTIFS(C21:C120, "Ingredient Manufacturer (2.2.5)", H21:H120,"Pathway 2 - Sub-national/ sector/ fishery assessment")+COUNTIFS(C21:C120, "Ingredient Manufacturer (2.2.5)", I21:I120,"Pathway 2 - Sub-national/ sector/ fishery assessment")</f>
        <v>9</v>
      </c>
      <c r="F13" s="45">
        <f>COUNTIFS(C21:C120, "Ingredient Manufacturer (2.2.5)", G21:G120,"Pathway 3 - Ingredient Manufacturer assessment")+ COUNTIFS(C21:C120, "Ingredient Manufacturer (2.2.5)", H21:H120,"Pathway 3 - Ingredient Manufacturer assessment")+ COUNTIFS(C21:C120, "Ingredient Manufacturer (2.2.5)", I21:I120,"Pathway 3 - Ingredient Manufacturer assessment")</f>
        <v>12</v>
      </c>
      <c r="G13" s="45">
        <f>COUNTIFS(C21:C120, "Ingredient Manufacturer (2.2.5)", G21:G120,"Pathway 4 - Certification")+COUNTIFS(C21:C120, "Ingredient Manufacturer (2.2.5)", H21:H120,"Pathway 4 - Certification")+COUNTIFS(C21:C120, "Ingredient Manufacturer (2.2.5)", I21:I120,"Pathway 4 - Certification")</f>
        <v>6</v>
      </c>
      <c r="H13" s="45">
        <f>SUM(D13:G13)</f>
        <v>48</v>
      </c>
      <c r="I13" s="13"/>
      <c r="K13" s="20"/>
      <c r="L13" s="13"/>
      <c r="M13" s="11"/>
    </row>
    <row r="14" spans="1:13">
      <c r="A14" s="13"/>
      <c r="B14" s="18"/>
      <c r="C14" s="46" t="s">
        <v>14</v>
      </c>
      <c r="D14" s="47">
        <f>COUNTIFS(C21:C120, "Marine Primary Raw Material (2.2.6)", G21:G120,"Pathway 1 - Country Score Card")+ COUNTIFS(C21:C120, "Marine Primary Raw Material (2.2.6)", H21:H120,"Pathway 1 - Country Score Card")+ COUNTIFS(C21:C120, "Marine Primary Raw Material (2.2.6)", I21:I120,"Pathway 1 - Country Score Card")</f>
        <v>0</v>
      </c>
      <c r="E14" s="47">
        <f>COUNTIFS(C21:C120, "Marine Primary Raw Material (2.2.6)", G21:G120,"Pathway 2 - Sub-national/ sector/ fishery assessment")+ COUNTIFS(C21:C120, "Marine Primary Raw Material (2.2.6)", H21:H120,"Pathway 2 - Sub-national/ sector/ fishery assessment")+ COUNTIFS(C21:C120, "Marine Primary Raw Material (2.2.6)", I21:I120,"Pathway 2 - Sub-national/ sector/ fishery assessment")</f>
        <v>0</v>
      </c>
      <c r="F14" s="47">
        <f>COUNTIFS(C21:C120, "Marine Primary Raw Material (2.2.6)", G21:G120,"Pathway 3 - Ingredient Manufacturer assessment")+ COUNTIFS(C21:C120, "Marine Primary Raw Material (2.2.6)", H21:H120,"Pathway 3 - Ingredient Manufacturer assessment")+ COUNTIFS(C21:C120, "Marine Primary Raw Material (2.2.6)", I21:I120,"Pathway 3 - Ingredient Manufacturer assessment")</f>
        <v>0</v>
      </c>
      <c r="G14" s="47">
        <f>COUNTIFS(C21:C120, "Marine Primary Raw Material (2.2.6)", G21:G120,"Pathway 4 - Certification")+ COUNTIFS(C21:C120, "Marine Primary Raw Material (2.2.6)", H21:H120,"Pathway 4 - Certification")+ COUNTIFS(C21:C120, "Marine Primary Raw Material (2.2.6)", I21:I120,"Pathway 4 - Certification")</f>
        <v>12</v>
      </c>
      <c r="H14" s="45">
        <f t="shared" ref="H14:H15" si="0">SUM(D14:G14)</f>
        <v>12</v>
      </c>
      <c r="I14" s="13"/>
      <c r="K14" s="20"/>
      <c r="L14" s="13"/>
      <c r="M14" s="11"/>
    </row>
    <row r="15" spans="1:13">
      <c r="A15" s="13"/>
      <c r="B15" s="18"/>
      <c r="C15" s="44" t="s">
        <v>15</v>
      </c>
      <c r="D15" s="47">
        <f>COUNTIFS(C22:C121, "Plant Primary Raw Material (2.2.6)", G22:G121,"Pathway 1 - Country Score Card")+ COUNTIFS(C22:C121, "Plant Primary Raw Material (2.2.6)", H22:H121,"Pathway 1 - Country Score Card")+ COUNTIFS(C22:C121, "Plant Primary Raw Material (2.2.6)", I22:I121,"Pathway 1 - Country Score Card")</f>
        <v>9</v>
      </c>
      <c r="E15" s="47">
        <f>COUNTIFS(C21:C120, "Plant Primary Raw Material (2.2.6)", G21:G120,"Pathway 2 - Sub-national/ sector/ fishery assessment")+ COUNTIFS(C21:C120, "Plant Primary Raw Material (2.2.6)", H21:H120,"Pathway 2 - Sub-national/ sector/ fishery assessment")+ COUNTIFS(C21:C120, "Plant Primary Raw Material (2.2.6)", I21:I120,"Pathway 2 - Sub-national/ sector/ fishery assessment")</f>
        <v>12</v>
      </c>
      <c r="F15" s="47">
        <f>COUNTIFS(C21:C120, "Plant Primary Raw Material (2.2.6)", G21:G120,"Pathway 3 - Ingredient Manufacturer assessment")+ COUNTIFS(C21:C120, "Plant Primary Raw Material (2.2.6)", H21:H120,"Pathway 3 - Ingredient Manufacturer assessment")+ COUNTIFS(C21:C120, "Plant Primary Raw Material (2.2.6)", I21:I120,"Pathway 3 - Ingredient Manufacturer assessment")</f>
        <v>0</v>
      </c>
      <c r="G15" s="47">
        <f>COUNTIFS(C21:C120, "Plant Primary Raw Material (2.2.6)", G21:G120,"Pathway 4 - Certification")+ COUNTIFS(C21:C120, "Plant Primary Raw Material (2.2.6)", H21:H120,"Pathway 4 - Certification")+ COUNTIFS(C21:C120, "Plant Primary Raw Material (2.2.6)", I21:I120,"Pathway 4 - Certification")</f>
        <v>15</v>
      </c>
      <c r="H15" s="45">
        <f t="shared" si="0"/>
        <v>36</v>
      </c>
      <c r="I15" s="13"/>
      <c r="K15" s="20"/>
      <c r="L15" s="13"/>
      <c r="M15" s="11"/>
    </row>
    <row r="16" spans="1:13">
      <c r="A16" s="13"/>
      <c r="B16" s="18"/>
      <c r="C16" s="19"/>
      <c r="D16" s="21"/>
      <c r="E16" s="21"/>
      <c r="F16" s="21"/>
      <c r="G16" s="21"/>
      <c r="H16" s="21"/>
      <c r="I16" s="13"/>
      <c r="K16" s="20"/>
      <c r="L16" s="13"/>
      <c r="M16" s="11"/>
    </row>
    <row r="17" spans="1:21">
      <c r="A17" s="13"/>
      <c r="B17" s="18"/>
      <c r="C17" s="19"/>
      <c r="D17" s="21"/>
      <c r="E17" s="21"/>
      <c r="F17" s="21"/>
      <c r="G17" s="21"/>
      <c r="H17" s="21"/>
      <c r="I17" s="13"/>
      <c r="K17" s="20"/>
      <c r="L17" s="13"/>
      <c r="M17" s="11"/>
    </row>
    <row r="18" spans="1:21">
      <c r="A18" s="13"/>
      <c r="B18" s="18"/>
      <c r="C18" s="19" t="s">
        <v>16</v>
      </c>
      <c r="D18" s="13"/>
      <c r="E18" s="13"/>
      <c r="F18" s="13"/>
      <c r="G18" s="13"/>
      <c r="H18" s="13"/>
      <c r="I18" s="13"/>
      <c r="K18" s="20"/>
      <c r="L18" s="13"/>
      <c r="P18" s="68"/>
      <c r="Q18" s="68"/>
      <c r="R18" s="68"/>
      <c r="S18" s="68"/>
      <c r="T18" s="68"/>
    </row>
    <row r="19" spans="1:21" s="8" customFormat="1" hidden="1">
      <c r="A19" s="27"/>
      <c r="B19" s="29"/>
      <c r="C19" s="8">
        <v>1.1000000000000001</v>
      </c>
      <c r="D19" s="8">
        <v>1.2</v>
      </c>
      <c r="E19" s="8">
        <v>1.3</v>
      </c>
      <c r="F19" s="8">
        <v>1.4</v>
      </c>
      <c r="G19" s="8">
        <v>1.5</v>
      </c>
      <c r="H19" s="8">
        <v>1.6</v>
      </c>
      <c r="I19" s="8">
        <v>1.7</v>
      </c>
      <c r="J19" s="30"/>
      <c r="K19" s="27"/>
      <c r="L19" s="27"/>
    </row>
    <row r="20" spans="1:21" s="6" customFormat="1" ht="46.9" customHeight="1">
      <c r="A20" s="19"/>
      <c r="B20" s="31"/>
      <c r="C20" s="48" t="s">
        <v>7</v>
      </c>
      <c r="D20" s="49" t="s">
        <v>17</v>
      </c>
      <c r="E20" s="49" t="s">
        <v>18</v>
      </c>
      <c r="F20" s="49" t="s">
        <v>19</v>
      </c>
      <c r="G20" s="50" t="s">
        <v>20</v>
      </c>
      <c r="H20" s="49" t="s">
        <v>21</v>
      </c>
      <c r="I20" s="51" t="s">
        <v>22</v>
      </c>
      <c r="J20" s="26" t="s">
        <v>23</v>
      </c>
      <c r="K20" s="32"/>
      <c r="L20" s="19"/>
      <c r="N20" s="39"/>
      <c r="O20" s="39"/>
      <c r="P20" s="39"/>
    </row>
    <row r="21" spans="1:21" s="10" customFormat="1" ht="15.6" customHeight="1">
      <c r="A21" s="28"/>
      <c r="B21" s="33"/>
      <c r="C21" s="52" t="s">
        <v>13</v>
      </c>
      <c r="D21" s="53">
        <v>45767</v>
      </c>
      <c r="E21" s="53" t="str">
        <f t="shared" ref="E21:E24" si="1">IF(C21= "Ingredient Manufacturer (2.2.5)", "n.a.", "")</f>
        <v>n.a.</v>
      </c>
      <c r="F21" s="54" t="s">
        <v>24</v>
      </c>
      <c r="G21" s="55" t="s">
        <v>25</v>
      </c>
      <c r="H21" s="55" t="s">
        <v>25</v>
      </c>
      <c r="I21" s="56" t="s">
        <v>25</v>
      </c>
      <c r="J21" s="9"/>
      <c r="K21" s="34"/>
      <c r="L21" s="28"/>
      <c r="N21" s="40"/>
      <c r="O21" s="40"/>
      <c r="P21" s="40"/>
    </row>
    <row r="22" spans="1:21" ht="15.6" customHeight="1">
      <c r="A22" s="13"/>
      <c r="B22" s="18"/>
      <c r="C22" s="52" t="s">
        <v>13</v>
      </c>
      <c r="D22" s="53">
        <v>45433</v>
      </c>
      <c r="E22" s="53" t="str">
        <f t="shared" si="1"/>
        <v>n.a.</v>
      </c>
      <c r="F22" s="54" t="s">
        <v>26</v>
      </c>
      <c r="G22" s="55" t="s">
        <v>27</v>
      </c>
      <c r="H22" s="55" t="s">
        <v>27</v>
      </c>
      <c r="I22" s="56" t="s">
        <v>27</v>
      </c>
      <c r="J22" s="9"/>
      <c r="K22" s="20"/>
      <c r="L22" s="13"/>
      <c r="O22" s="41"/>
      <c r="P22" s="41"/>
      <c r="U22" s="10"/>
    </row>
    <row r="23" spans="1:21" ht="15.6" customHeight="1">
      <c r="A23" s="13"/>
      <c r="B23" s="18"/>
      <c r="C23" s="52" t="s">
        <v>13</v>
      </c>
      <c r="D23" s="53">
        <v>45767</v>
      </c>
      <c r="E23" s="53" t="str">
        <f t="shared" si="1"/>
        <v>n.a.</v>
      </c>
      <c r="F23" s="54" t="s">
        <v>24</v>
      </c>
      <c r="G23" s="55" t="s">
        <v>25</v>
      </c>
      <c r="H23" s="55" t="s">
        <v>25</v>
      </c>
      <c r="I23" s="56" t="s">
        <v>25</v>
      </c>
      <c r="J23" s="9"/>
      <c r="K23" s="20"/>
      <c r="L23" s="13"/>
      <c r="M23" s="12"/>
      <c r="N23" s="11"/>
      <c r="O23" s="40"/>
      <c r="P23" s="40"/>
      <c r="U23" s="10"/>
    </row>
    <row r="24" spans="1:21" ht="15.6" customHeight="1">
      <c r="A24" s="13"/>
      <c r="B24" s="18"/>
      <c r="C24" s="52" t="s">
        <v>15</v>
      </c>
      <c r="D24" s="53">
        <v>45433</v>
      </c>
      <c r="E24" s="53" t="s">
        <v>28</v>
      </c>
      <c r="F24" s="54" t="s">
        <v>24</v>
      </c>
      <c r="G24" s="55" t="s">
        <v>25</v>
      </c>
      <c r="H24" s="55" t="s">
        <v>25</v>
      </c>
      <c r="I24" s="56" t="s">
        <v>25</v>
      </c>
      <c r="J24" s="9"/>
      <c r="K24" s="20"/>
      <c r="L24" s="13"/>
      <c r="M24" s="37"/>
      <c r="N24" s="38"/>
      <c r="O24" s="40"/>
      <c r="P24" s="40"/>
      <c r="U24" s="10"/>
    </row>
    <row r="25" spans="1:21">
      <c r="A25" s="13"/>
      <c r="B25" s="18"/>
      <c r="C25" s="52" t="s">
        <v>15</v>
      </c>
      <c r="D25" s="53">
        <v>45767</v>
      </c>
      <c r="E25" s="53" t="s">
        <v>28</v>
      </c>
      <c r="F25" s="54" t="s">
        <v>24</v>
      </c>
      <c r="G25" s="55" t="s">
        <v>25</v>
      </c>
      <c r="H25" s="55" t="s">
        <v>25</v>
      </c>
      <c r="I25" s="56" t="s">
        <v>25</v>
      </c>
      <c r="J25" s="9"/>
      <c r="K25" s="20"/>
      <c r="L25" s="13"/>
    </row>
    <row r="26" spans="1:21">
      <c r="A26" s="13"/>
      <c r="B26" s="18"/>
      <c r="C26" s="52" t="s">
        <v>15</v>
      </c>
      <c r="D26" s="53">
        <v>45767</v>
      </c>
      <c r="E26" s="53" t="s">
        <v>28</v>
      </c>
      <c r="F26" s="54" t="s">
        <v>24</v>
      </c>
      <c r="G26" s="55" t="s">
        <v>25</v>
      </c>
      <c r="H26" s="55" t="s">
        <v>25</v>
      </c>
      <c r="I26" s="56" t="s">
        <v>25</v>
      </c>
      <c r="J26" s="9"/>
      <c r="K26" s="20"/>
      <c r="L26" s="13"/>
      <c r="M26" s="11"/>
      <c r="N26" s="38"/>
    </row>
    <row r="27" spans="1:21">
      <c r="A27" s="13"/>
      <c r="B27" s="18"/>
      <c r="C27" s="52" t="s">
        <v>29</v>
      </c>
      <c r="D27" s="53">
        <v>45767</v>
      </c>
      <c r="E27" s="53" t="s">
        <v>28</v>
      </c>
      <c r="F27" s="54" t="s">
        <v>24</v>
      </c>
      <c r="G27" s="55" t="str">
        <f t="shared" ref="G27:G29" si="2">IF(C27="Plant Primary Raw Material (5.1.5)","N/A",$J$21)</f>
        <v>N/A</v>
      </c>
      <c r="H27" s="55" t="str">
        <f t="shared" ref="H27:H29" si="3">IF(C27="Plant Primary Raw Material (5.1.5)","N/A",$J$21)</f>
        <v>N/A</v>
      </c>
      <c r="I27" s="56" t="str">
        <f t="shared" ref="I27:I29" si="4">IF(C27="Plant Primary Raw Material (5.1.5)","N/A",$J$21)</f>
        <v>N/A</v>
      </c>
      <c r="J27" s="9"/>
      <c r="K27" s="20"/>
      <c r="L27" s="13"/>
      <c r="N27" s="11"/>
    </row>
    <row r="28" spans="1:21">
      <c r="A28" s="13"/>
      <c r="B28" s="18"/>
      <c r="C28" s="52" t="s">
        <v>29</v>
      </c>
      <c r="D28" s="53"/>
      <c r="E28" s="53" t="s">
        <v>28</v>
      </c>
      <c r="F28" s="54" t="s">
        <v>24</v>
      </c>
      <c r="G28" s="55" t="str">
        <f t="shared" si="2"/>
        <v>N/A</v>
      </c>
      <c r="H28" s="55" t="str">
        <f t="shared" si="3"/>
        <v>N/A</v>
      </c>
      <c r="I28" s="56" t="str">
        <f t="shared" si="4"/>
        <v>N/A</v>
      </c>
      <c r="J28" s="9"/>
      <c r="K28" s="20"/>
      <c r="L28" s="13"/>
    </row>
    <row r="29" spans="1:21">
      <c r="A29" s="13"/>
      <c r="B29" s="18"/>
      <c r="C29" s="52" t="s">
        <v>29</v>
      </c>
      <c r="D29" s="53">
        <v>45767</v>
      </c>
      <c r="E29" s="53" t="s">
        <v>28</v>
      </c>
      <c r="F29" s="54" t="s">
        <v>24</v>
      </c>
      <c r="G29" s="55" t="str">
        <f t="shared" si="2"/>
        <v>N/A</v>
      </c>
      <c r="H29" s="55" t="str">
        <f t="shared" si="3"/>
        <v>N/A</v>
      </c>
      <c r="I29" s="56" t="str">
        <f t="shared" si="4"/>
        <v>N/A</v>
      </c>
      <c r="J29" s="9"/>
      <c r="K29" s="20"/>
      <c r="L29" s="13"/>
    </row>
    <row r="30" spans="1:21" ht="31.5">
      <c r="A30" s="13"/>
      <c r="B30" s="18"/>
      <c r="C30" s="52" t="s">
        <v>13</v>
      </c>
      <c r="D30" s="53">
        <v>45433</v>
      </c>
      <c r="E30" s="53" t="str">
        <f t="shared" ref="E30:E84" si="5">IF(C30= "Ingredient Manufacturer (2.2.5)", "n.a.", "")</f>
        <v>n.a.</v>
      </c>
      <c r="F30" s="54" t="s">
        <v>26</v>
      </c>
      <c r="G30" s="55" t="s">
        <v>27</v>
      </c>
      <c r="H30" s="55" t="s">
        <v>27</v>
      </c>
      <c r="I30" s="56" t="s">
        <v>27</v>
      </c>
      <c r="J30" s="9"/>
      <c r="K30" s="20"/>
      <c r="L30" s="13"/>
    </row>
    <row r="31" spans="1:21" ht="31.5">
      <c r="A31" s="13"/>
      <c r="B31" s="18"/>
      <c r="C31" s="52" t="s">
        <v>13</v>
      </c>
      <c r="D31" s="53">
        <v>45433</v>
      </c>
      <c r="E31" s="53" t="str">
        <f t="shared" si="5"/>
        <v>n.a.</v>
      </c>
      <c r="F31" s="54" t="s">
        <v>26</v>
      </c>
      <c r="G31" s="55" t="s">
        <v>27</v>
      </c>
      <c r="H31" s="55" t="s">
        <v>27</v>
      </c>
      <c r="I31" s="56" t="s">
        <v>27</v>
      </c>
      <c r="J31" s="9"/>
      <c r="K31" s="20"/>
      <c r="L31" s="13"/>
    </row>
    <row r="32" spans="1:21" ht="31.5">
      <c r="A32" s="13"/>
      <c r="B32" s="18"/>
      <c r="C32" s="52" t="s">
        <v>15</v>
      </c>
      <c r="D32" s="53">
        <v>45433</v>
      </c>
      <c r="E32" s="53" t="s">
        <v>30</v>
      </c>
      <c r="F32" s="54" t="s">
        <v>26</v>
      </c>
      <c r="G32" s="55" t="s">
        <v>31</v>
      </c>
      <c r="H32" s="55" t="s">
        <v>31</v>
      </c>
      <c r="I32" s="56" t="s">
        <v>31</v>
      </c>
      <c r="J32" s="9"/>
      <c r="K32" s="20"/>
      <c r="L32" s="13"/>
    </row>
    <row r="33" spans="1:12" ht="31.5">
      <c r="A33" s="13"/>
      <c r="B33" s="18"/>
      <c r="C33" s="52" t="s">
        <v>15</v>
      </c>
      <c r="D33" s="53">
        <v>45433</v>
      </c>
      <c r="E33" s="53" t="s">
        <v>30</v>
      </c>
      <c r="F33" s="54" t="s">
        <v>26</v>
      </c>
      <c r="G33" s="55" t="s">
        <v>31</v>
      </c>
      <c r="H33" s="55" t="s">
        <v>31</v>
      </c>
      <c r="I33" s="56" t="s">
        <v>31</v>
      </c>
      <c r="J33" s="9"/>
      <c r="K33" s="20"/>
      <c r="L33" s="13"/>
    </row>
    <row r="34" spans="1:12">
      <c r="A34" s="13"/>
      <c r="B34" s="18"/>
      <c r="C34" s="52" t="s">
        <v>13</v>
      </c>
      <c r="D34" s="53">
        <v>45767</v>
      </c>
      <c r="E34" s="53" t="s">
        <v>32</v>
      </c>
      <c r="F34" s="54" t="s">
        <v>24</v>
      </c>
      <c r="G34" s="55" t="s">
        <v>25</v>
      </c>
      <c r="H34" s="55" t="s">
        <v>25</v>
      </c>
      <c r="I34" s="56" t="s">
        <v>25</v>
      </c>
      <c r="J34" s="9"/>
      <c r="K34" s="20"/>
      <c r="L34" s="13"/>
    </row>
    <row r="35" spans="1:12">
      <c r="A35" s="13"/>
      <c r="B35" s="18"/>
      <c r="C35" s="52" t="s">
        <v>13</v>
      </c>
      <c r="D35" s="53">
        <v>45767</v>
      </c>
      <c r="E35" s="53" t="s">
        <v>32</v>
      </c>
      <c r="F35" s="54" t="s">
        <v>24</v>
      </c>
      <c r="G35" s="55" t="s">
        <v>25</v>
      </c>
      <c r="H35" s="55" t="s">
        <v>25</v>
      </c>
      <c r="I35" s="56" t="s">
        <v>25</v>
      </c>
      <c r="J35" s="9"/>
      <c r="K35" s="20"/>
      <c r="L35" s="13"/>
    </row>
    <row r="36" spans="1:12">
      <c r="A36" s="13"/>
      <c r="B36" s="18"/>
      <c r="C36" s="52" t="s">
        <v>15</v>
      </c>
      <c r="D36" s="53">
        <v>45767</v>
      </c>
      <c r="E36" s="53" t="s">
        <v>32</v>
      </c>
      <c r="F36" s="54" t="s">
        <v>24</v>
      </c>
      <c r="G36" s="55" t="s">
        <v>33</v>
      </c>
      <c r="H36" s="55" t="s">
        <v>33</v>
      </c>
      <c r="I36" s="56" t="s">
        <v>33</v>
      </c>
      <c r="J36" s="9"/>
      <c r="K36" s="20"/>
      <c r="L36" s="13"/>
    </row>
    <row r="37" spans="1:12">
      <c r="A37" s="13"/>
      <c r="B37" s="18"/>
      <c r="C37" s="52" t="s">
        <v>15</v>
      </c>
      <c r="D37" s="53">
        <v>45767</v>
      </c>
      <c r="E37" s="53" t="s">
        <v>32</v>
      </c>
      <c r="F37" s="54" t="s">
        <v>24</v>
      </c>
      <c r="G37" s="55" t="s">
        <v>33</v>
      </c>
      <c r="H37" s="55" t="s">
        <v>33</v>
      </c>
      <c r="I37" s="56" t="s">
        <v>33</v>
      </c>
      <c r="J37" s="9"/>
      <c r="K37" s="20"/>
      <c r="L37" s="13"/>
    </row>
    <row r="38" spans="1:12" ht="31.5">
      <c r="A38" s="13"/>
      <c r="B38" s="18"/>
      <c r="C38" s="52" t="s">
        <v>13</v>
      </c>
      <c r="D38" s="53">
        <v>45428</v>
      </c>
      <c r="E38" s="53" t="str">
        <f t="shared" si="5"/>
        <v>n.a.</v>
      </c>
      <c r="F38" s="54" t="s">
        <v>26</v>
      </c>
      <c r="G38" s="55" t="s">
        <v>31</v>
      </c>
      <c r="H38" s="55" t="s">
        <v>31</v>
      </c>
      <c r="I38" s="56" t="s">
        <v>31</v>
      </c>
      <c r="J38" s="9"/>
      <c r="K38" s="20"/>
      <c r="L38" s="13"/>
    </row>
    <row r="39" spans="1:12" ht="31.5">
      <c r="A39" s="13"/>
      <c r="B39" s="18"/>
      <c r="C39" s="52" t="s">
        <v>15</v>
      </c>
      <c r="D39" s="53">
        <v>45428</v>
      </c>
      <c r="E39" s="67" t="s">
        <v>34</v>
      </c>
      <c r="F39" s="54" t="s">
        <v>26</v>
      </c>
      <c r="G39" s="55" t="s">
        <v>31</v>
      </c>
      <c r="H39" s="55" t="s">
        <v>31</v>
      </c>
      <c r="I39" s="56" t="s">
        <v>31</v>
      </c>
      <c r="J39" s="9"/>
      <c r="K39" s="20"/>
      <c r="L39" s="13"/>
    </row>
    <row r="40" spans="1:12">
      <c r="A40" s="13"/>
      <c r="B40" s="18"/>
      <c r="C40" s="52" t="s">
        <v>13</v>
      </c>
      <c r="D40" s="53">
        <v>45702</v>
      </c>
      <c r="E40" s="53" t="str">
        <f t="shared" si="5"/>
        <v>n.a.</v>
      </c>
      <c r="F40" s="54" t="s">
        <v>26</v>
      </c>
      <c r="G40" s="55" t="s">
        <v>33</v>
      </c>
      <c r="H40" s="55" t="s">
        <v>33</v>
      </c>
      <c r="I40" s="56" t="s">
        <v>33</v>
      </c>
      <c r="J40" s="9"/>
      <c r="K40" s="20"/>
      <c r="L40" s="13"/>
    </row>
    <row r="41" spans="1:12">
      <c r="A41" s="13"/>
      <c r="B41" s="18"/>
      <c r="C41" s="52" t="s">
        <v>13</v>
      </c>
      <c r="D41" s="53">
        <v>45719</v>
      </c>
      <c r="E41" s="53" t="str">
        <f t="shared" si="5"/>
        <v>n.a.</v>
      </c>
      <c r="F41" s="54" t="s">
        <v>26</v>
      </c>
      <c r="G41" s="55" t="s">
        <v>33</v>
      </c>
      <c r="H41" s="55" t="s">
        <v>33</v>
      </c>
      <c r="I41" s="56" t="s">
        <v>33</v>
      </c>
      <c r="J41" s="9"/>
      <c r="K41" s="20"/>
      <c r="L41" s="13"/>
    </row>
    <row r="42" spans="1:12">
      <c r="A42" s="13"/>
      <c r="B42" s="18"/>
      <c r="C42" s="52" t="s">
        <v>15</v>
      </c>
      <c r="D42" s="53">
        <v>45702</v>
      </c>
      <c r="E42" s="53" t="s">
        <v>35</v>
      </c>
      <c r="F42" s="54" t="s">
        <v>26</v>
      </c>
      <c r="G42" s="55" t="s">
        <v>33</v>
      </c>
      <c r="H42" s="55" t="s">
        <v>33</v>
      </c>
      <c r="I42" s="56" t="s">
        <v>33</v>
      </c>
      <c r="J42" s="9"/>
      <c r="K42" s="20"/>
      <c r="L42" s="13"/>
    </row>
    <row r="43" spans="1:12">
      <c r="A43" s="13"/>
      <c r="B43" s="18"/>
      <c r="C43" s="52" t="s">
        <v>15</v>
      </c>
      <c r="D43" s="53">
        <v>45719</v>
      </c>
      <c r="E43" s="53" t="s">
        <v>35</v>
      </c>
      <c r="F43" s="54" t="s">
        <v>26</v>
      </c>
      <c r="G43" s="55" t="s">
        <v>33</v>
      </c>
      <c r="H43" s="55" t="s">
        <v>33</v>
      </c>
      <c r="I43" s="56" t="s">
        <v>33</v>
      </c>
      <c r="J43" s="9"/>
      <c r="K43" s="20"/>
      <c r="L43" s="13"/>
    </row>
    <row r="44" spans="1:12" ht="31.5">
      <c r="A44" s="13"/>
      <c r="B44" s="18"/>
      <c r="C44" s="52" t="s">
        <v>13</v>
      </c>
      <c r="D44" s="53">
        <v>45752</v>
      </c>
      <c r="E44" s="53" t="str">
        <f t="shared" si="5"/>
        <v>n.a.</v>
      </c>
      <c r="F44" s="54" t="s">
        <v>36</v>
      </c>
      <c r="G44" s="55" t="s">
        <v>27</v>
      </c>
      <c r="H44" s="55" t="s">
        <v>27</v>
      </c>
      <c r="I44" s="56" t="s">
        <v>27</v>
      </c>
      <c r="J44" s="9"/>
      <c r="K44" s="20"/>
      <c r="L44" s="13"/>
    </row>
    <row r="45" spans="1:12">
      <c r="A45" s="13"/>
      <c r="B45" s="18"/>
      <c r="C45" s="52" t="s">
        <v>13</v>
      </c>
      <c r="D45" s="53">
        <v>45752</v>
      </c>
      <c r="E45" s="53" t="str">
        <f t="shared" si="5"/>
        <v>n.a.</v>
      </c>
      <c r="F45" s="54" t="s">
        <v>37</v>
      </c>
      <c r="G45" s="55" t="s">
        <v>25</v>
      </c>
      <c r="H45" s="55" t="s">
        <v>25</v>
      </c>
      <c r="I45" s="56" t="s">
        <v>25</v>
      </c>
      <c r="J45" s="9"/>
      <c r="K45" s="20"/>
      <c r="L45" s="13"/>
    </row>
    <row r="46" spans="1:12" ht="31.5">
      <c r="A46" s="13"/>
      <c r="B46" s="18"/>
      <c r="C46" s="52" t="s">
        <v>14</v>
      </c>
      <c r="D46" s="53">
        <v>45752</v>
      </c>
      <c r="E46" s="53" t="s">
        <v>38</v>
      </c>
      <c r="F46" s="54" t="s">
        <v>36</v>
      </c>
      <c r="G46" s="55" t="s">
        <v>33</v>
      </c>
      <c r="H46" s="55" t="s">
        <v>33</v>
      </c>
      <c r="I46" s="56" t="s">
        <v>33</v>
      </c>
      <c r="J46" s="9"/>
      <c r="K46" s="20"/>
      <c r="L46" s="13"/>
    </row>
    <row r="47" spans="1:12" ht="31.5">
      <c r="A47" s="13"/>
      <c r="B47" s="18"/>
      <c r="C47" s="52" t="s">
        <v>14</v>
      </c>
      <c r="D47" s="53">
        <v>45752</v>
      </c>
      <c r="E47" s="53" t="s">
        <v>39</v>
      </c>
      <c r="F47" s="54" t="s">
        <v>37</v>
      </c>
      <c r="G47" s="55" t="s">
        <v>33</v>
      </c>
      <c r="H47" s="55" t="s">
        <v>33</v>
      </c>
      <c r="I47" s="56" t="s">
        <v>33</v>
      </c>
      <c r="J47" s="9"/>
      <c r="K47" s="20"/>
      <c r="L47" s="13"/>
    </row>
    <row r="48" spans="1:12">
      <c r="A48" s="13"/>
      <c r="B48" s="18"/>
      <c r="C48" s="52" t="s">
        <v>13</v>
      </c>
      <c r="D48" s="53">
        <v>45752</v>
      </c>
      <c r="E48" s="53" t="str">
        <f t="shared" si="5"/>
        <v>n.a.</v>
      </c>
      <c r="F48" s="54" t="s">
        <v>37</v>
      </c>
      <c r="G48" s="55" t="s">
        <v>25</v>
      </c>
      <c r="H48" s="55" t="s">
        <v>25</v>
      </c>
      <c r="I48" s="56" t="s">
        <v>25</v>
      </c>
      <c r="J48" s="9"/>
      <c r="K48" s="20"/>
      <c r="L48" s="13"/>
    </row>
    <row r="49" spans="1:12">
      <c r="A49" s="13"/>
      <c r="B49" s="18"/>
      <c r="C49" s="52" t="s">
        <v>13</v>
      </c>
      <c r="D49" s="53">
        <v>45752</v>
      </c>
      <c r="E49" s="53" t="str">
        <f t="shared" si="5"/>
        <v>n.a.</v>
      </c>
      <c r="F49" s="54" t="s">
        <v>37</v>
      </c>
      <c r="G49" s="55" t="s">
        <v>25</v>
      </c>
      <c r="H49" s="55" t="s">
        <v>25</v>
      </c>
      <c r="I49" s="56" t="s">
        <v>25</v>
      </c>
      <c r="J49" s="9"/>
      <c r="K49" s="20"/>
      <c r="L49" s="13"/>
    </row>
    <row r="50" spans="1:12" ht="31.5">
      <c r="A50" s="13"/>
      <c r="B50" s="18"/>
      <c r="C50" s="52" t="s">
        <v>14</v>
      </c>
      <c r="D50" s="53">
        <v>45752</v>
      </c>
      <c r="E50" s="53" t="s">
        <v>39</v>
      </c>
      <c r="F50" s="54" t="s">
        <v>37</v>
      </c>
      <c r="G50" s="55" t="s">
        <v>33</v>
      </c>
      <c r="H50" s="55" t="s">
        <v>33</v>
      </c>
      <c r="I50" s="56" t="s">
        <v>33</v>
      </c>
      <c r="J50" s="9"/>
      <c r="K50" s="20"/>
      <c r="L50" s="13"/>
    </row>
    <row r="51" spans="1:12" ht="31.5">
      <c r="A51" s="13"/>
      <c r="B51" s="18"/>
      <c r="C51" s="52" t="s">
        <v>14</v>
      </c>
      <c r="D51" s="53">
        <v>45752</v>
      </c>
      <c r="E51" s="53" t="s">
        <v>39</v>
      </c>
      <c r="F51" s="54" t="s">
        <v>37</v>
      </c>
      <c r="G51" s="55" t="s">
        <v>33</v>
      </c>
      <c r="H51" s="55" t="s">
        <v>33</v>
      </c>
      <c r="I51" s="56" t="s">
        <v>33</v>
      </c>
      <c r="J51" s="9"/>
      <c r="K51" s="20"/>
      <c r="L51" s="13"/>
    </row>
    <row r="52" spans="1:12" ht="31.5">
      <c r="A52" s="13"/>
      <c r="B52" s="18"/>
      <c r="C52" s="52" t="s">
        <v>13</v>
      </c>
      <c r="D52" s="53">
        <v>45752</v>
      </c>
      <c r="E52" s="53" t="str">
        <f t="shared" si="5"/>
        <v>n.a.</v>
      </c>
      <c r="F52" s="54" t="s">
        <v>40</v>
      </c>
      <c r="G52" s="55" t="s">
        <v>31</v>
      </c>
      <c r="H52" s="55" t="s">
        <v>31</v>
      </c>
      <c r="I52" s="56" t="s">
        <v>31</v>
      </c>
      <c r="J52" s="9"/>
      <c r="K52" s="20"/>
      <c r="L52" s="13"/>
    </row>
    <row r="53" spans="1:12" ht="31.5">
      <c r="A53" s="13"/>
      <c r="B53" s="18"/>
      <c r="C53" s="52" t="s">
        <v>13</v>
      </c>
      <c r="D53" s="53">
        <v>45432</v>
      </c>
      <c r="E53" s="53" t="str">
        <f t="shared" si="5"/>
        <v>n.a.</v>
      </c>
      <c r="F53" s="54" t="s">
        <v>41</v>
      </c>
      <c r="G53" s="55" t="s">
        <v>31</v>
      </c>
      <c r="H53" s="55" t="s">
        <v>31</v>
      </c>
      <c r="I53" s="56" t="s">
        <v>31</v>
      </c>
      <c r="J53" s="9"/>
      <c r="K53" s="20"/>
      <c r="L53" s="13"/>
    </row>
    <row r="54" spans="1:12">
      <c r="A54" s="13"/>
      <c r="B54" s="18"/>
      <c r="C54" s="52" t="s">
        <v>15</v>
      </c>
      <c r="D54" s="53"/>
      <c r="E54" s="53" t="s">
        <v>42</v>
      </c>
      <c r="F54" s="54" t="s">
        <v>40</v>
      </c>
      <c r="G54" s="55" t="s">
        <v>33</v>
      </c>
      <c r="H54" s="55" t="s">
        <v>33</v>
      </c>
      <c r="I54" s="56" t="s">
        <v>33</v>
      </c>
      <c r="J54" s="9"/>
      <c r="K54" s="20"/>
      <c r="L54" s="13"/>
    </row>
    <row r="55" spans="1:12" ht="31.5">
      <c r="A55" s="13"/>
      <c r="B55" s="18"/>
      <c r="C55" s="52" t="s">
        <v>15</v>
      </c>
      <c r="D55" s="53">
        <v>45432</v>
      </c>
      <c r="E55" s="53" t="s">
        <v>42</v>
      </c>
      <c r="F55" s="54" t="s">
        <v>41</v>
      </c>
      <c r="G55" s="55" t="s">
        <v>31</v>
      </c>
      <c r="H55" s="55" t="s">
        <v>31</v>
      </c>
      <c r="I55" s="56" t="s">
        <v>31</v>
      </c>
      <c r="J55" s="9"/>
      <c r="K55" s="20"/>
      <c r="L55" s="13"/>
    </row>
    <row r="56" spans="1:12">
      <c r="A56" s="13"/>
      <c r="B56" s="18"/>
      <c r="C56" s="52"/>
      <c r="D56" s="53"/>
      <c r="E56" s="53" t="str">
        <f t="shared" si="5"/>
        <v/>
      </c>
      <c r="F56" s="54"/>
      <c r="G56" s="55">
        <f t="shared" ref="G53:G84" si="6">IF(C56="Plant Primary Raw Material (5.1.5)","N/A",$J$21)</f>
        <v>0</v>
      </c>
      <c r="H56" s="55">
        <f t="shared" ref="H53:H84" si="7">IF(C56="Plant Primary Raw Material (5.1.5)","N/A",$J$21)</f>
        <v>0</v>
      </c>
      <c r="I56" s="56">
        <f t="shared" ref="I53:I84" si="8">IF(C56="Plant Primary Raw Material (5.1.5)","N/A",$J$21)</f>
        <v>0</v>
      </c>
      <c r="J56" s="9"/>
      <c r="K56" s="20"/>
      <c r="L56" s="13"/>
    </row>
    <row r="57" spans="1:12">
      <c r="A57" s="13"/>
      <c r="B57" s="18"/>
      <c r="C57" s="52"/>
      <c r="D57" s="53"/>
      <c r="E57" s="53" t="str">
        <f t="shared" si="5"/>
        <v/>
      </c>
      <c r="F57" s="54"/>
      <c r="G57" s="55">
        <f t="shared" si="6"/>
        <v>0</v>
      </c>
      <c r="H57" s="55">
        <f t="shared" si="7"/>
        <v>0</v>
      </c>
      <c r="I57" s="56">
        <f t="shared" si="8"/>
        <v>0</v>
      </c>
      <c r="J57" s="9"/>
      <c r="K57" s="20"/>
      <c r="L57" s="13"/>
    </row>
    <row r="58" spans="1:12">
      <c r="A58" s="13"/>
      <c r="B58" s="18"/>
      <c r="C58" s="52"/>
      <c r="D58" s="53"/>
      <c r="E58" s="53" t="str">
        <f t="shared" si="5"/>
        <v/>
      </c>
      <c r="F58" s="54"/>
      <c r="G58" s="55">
        <f t="shared" si="6"/>
        <v>0</v>
      </c>
      <c r="H58" s="55">
        <f t="shared" si="7"/>
        <v>0</v>
      </c>
      <c r="I58" s="56">
        <f t="shared" si="8"/>
        <v>0</v>
      </c>
      <c r="J58" s="9"/>
      <c r="K58" s="20"/>
      <c r="L58" s="13"/>
    </row>
    <row r="59" spans="1:12">
      <c r="A59" s="13"/>
      <c r="B59" s="18"/>
      <c r="C59" s="52"/>
      <c r="D59" s="53"/>
      <c r="E59" s="53" t="str">
        <f t="shared" si="5"/>
        <v/>
      </c>
      <c r="F59" s="54"/>
      <c r="G59" s="55">
        <f t="shared" si="6"/>
        <v>0</v>
      </c>
      <c r="H59" s="55">
        <f t="shared" si="7"/>
        <v>0</v>
      </c>
      <c r="I59" s="56">
        <f t="shared" si="8"/>
        <v>0</v>
      </c>
      <c r="J59" s="9"/>
      <c r="K59" s="20"/>
      <c r="L59" s="13"/>
    </row>
    <row r="60" spans="1:12">
      <c r="A60" s="13"/>
      <c r="B60" s="18"/>
      <c r="C60" s="52"/>
      <c r="D60" s="53"/>
      <c r="E60" s="53" t="str">
        <f t="shared" si="5"/>
        <v/>
      </c>
      <c r="F60" s="54"/>
      <c r="G60" s="55">
        <f t="shared" si="6"/>
        <v>0</v>
      </c>
      <c r="H60" s="55">
        <f t="shared" si="7"/>
        <v>0</v>
      </c>
      <c r="I60" s="56">
        <f t="shared" si="8"/>
        <v>0</v>
      </c>
      <c r="J60" s="9"/>
      <c r="K60" s="20"/>
      <c r="L60" s="13"/>
    </row>
    <row r="61" spans="1:12">
      <c r="A61" s="13"/>
      <c r="B61" s="18"/>
      <c r="C61" s="52"/>
      <c r="D61" s="53"/>
      <c r="E61" s="53" t="str">
        <f t="shared" si="5"/>
        <v/>
      </c>
      <c r="F61" s="54"/>
      <c r="G61" s="55">
        <f t="shared" si="6"/>
        <v>0</v>
      </c>
      <c r="H61" s="55">
        <f t="shared" si="7"/>
        <v>0</v>
      </c>
      <c r="I61" s="56">
        <f t="shared" si="8"/>
        <v>0</v>
      </c>
      <c r="J61" s="9"/>
      <c r="K61" s="20"/>
      <c r="L61" s="13"/>
    </row>
    <row r="62" spans="1:12">
      <c r="A62" s="13"/>
      <c r="B62" s="18"/>
      <c r="C62" s="52"/>
      <c r="D62" s="53"/>
      <c r="E62" s="53" t="str">
        <f t="shared" si="5"/>
        <v/>
      </c>
      <c r="F62" s="54"/>
      <c r="G62" s="55">
        <f t="shared" si="6"/>
        <v>0</v>
      </c>
      <c r="H62" s="55">
        <f t="shared" si="7"/>
        <v>0</v>
      </c>
      <c r="I62" s="56">
        <f t="shared" si="8"/>
        <v>0</v>
      </c>
      <c r="J62" s="9"/>
      <c r="K62" s="20"/>
      <c r="L62" s="13"/>
    </row>
    <row r="63" spans="1:12">
      <c r="A63" s="13"/>
      <c r="B63" s="18"/>
      <c r="C63" s="52"/>
      <c r="D63" s="53"/>
      <c r="E63" s="53" t="str">
        <f t="shared" si="5"/>
        <v/>
      </c>
      <c r="F63" s="54"/>
      <c r="G63" s="55">
        <f t="shared" si="6"/>
        <v>0</v>
      </c>
      <c r="H63" s="55">
        <f t="shared" si="7"/>
        <v>0</v>
      </c>
      <c r="I63" s="56">
        <f t="shared" si="8"/>
        <v>0</v>
      </c>
      <c r="J63" s="9"/>
      <c r="K63" s="20"/>
      <c r="L63" s="13"/>
    </row>
    <row r="64" spans="1:12">
      <c r="A64" s="13"/>
      <c r="B64" s="18"/>
      <c r="C64" s="52"/>
      <c r="D64" s="53"/>
      <c r="E64" s="53" t="str">
        <f t="shared" si="5"/>
        <v/>
      </c>
      <c r="F64" s="54"/>
      <c r="G64" s="55">
        <f t="shared" si="6"/>
        <v>0</v>
      </c>
      <c r="H64" s="55">
        <f t="shared" si="7"/>
        <v>0</v>
      </c>
      <c r="I64" s="56">
        <f t="shared" si="8"/>
        <v>0</v>
      </c>
      <c r="J64" s="9"/>
      <c r="K64" s="20"/>
      <c r="L64" s="13"/>
    </row>
    <row r="65" spans="1:12">
      <c r="A65" s="13"/>
      <c r="B65" s="18"/>
      <c r="C65" s="52"/>
      <c r="D65" s="53"/>
      <c r="E65" s="53" t="str">
        <f t="shared" si="5"/>
        <v/>
      </c>
      <c r="F65" s="54"/>
      <c r="G65" s="55">
        <f t="shared" si="6"/>
        <v>0</v>
      </c>
      <c r="H65" s="55">
        <f t="shared" si="7"/>
        <v>0</v>
      </c>
      <c r="I65" s="56">
        <f t="shared" si="8"/>
        <v>0</v>
      </c>
      <c r="J65" s="9"/>
      <c r="K65" s="20"/>
      <c r="L65" s="13"/>
    </row>
    <row r="66" spans="1:12">
      <c r="A66" s="13"/>
      <c r="B66" s="18"/>
      <c r="C66" s="52"/>
      <c r="D66" s="53"/>
      <c r="E66" s="53" t="str">
        <f t="shared" si="5"/>
        <v/>
      </c>
      <c r="F66" s="54"/>
      <c r="G66" s="55">
        <f t="shared" si="6"/>
        <v>0</v>
      </c>
      <c r="H66" s="55">
        <f t="shared" si="7"/>
        <v>0</v>
      </c>
      <c r="I66" s="56">
        <f t="shared" si="8"/>
        <v>0</v>
      </c>
      <c r="J66" s="9"/>
      <c r="K66" s="20"/>
      <c r="L66" s="13"/>
    </row>
    <row r="67" spans="1:12">
      <c r="A67" s="13"/>
      <c r="B67" s="18"/>
      <c r="C67" s="52"/>
      <c r="D67" s="53"/>
      <c r="E67" s="53" t="str">
        <f t="shared" si="5"/>
        <v/>
      </c>
      <c r="F67" s="54"/>
      <c r="G67" s="55">
        <f t="shared" si="6"/>
        <v>0</v>
      </c>
      <c r="H67" s="55">
        <f t="shared" si="7"/>
        <v>0</v>
      </c>
      <c r="I67" s="56">
        <f t="shared" si="8"/>
        <v>0</v>
      </c>
      <c r="J67" s="9"/>
      <c r="K67" s="20"/>
      <c r="L67" s="13"/>
    </row>
    <row r="68" spans="1:12">
      <c r="A68" s="13"/>
      <c r="B68" s="18"/>
      <c r="C68" s="52"/>
      <c r="D68" s="53"/>
      <c r="E68" s="53" t="str">
        <f t="shared" si="5"/>
        <v/>
      </c>
      <c r="F68" s="54"/>
      <c r="G68" s="55">
        <f t="shared" si="6"/>
        <v>0</v>
      </c>
      <c r="H68" s="55">
        <f t="shared" si="7"/>
        <v>0</v>
      </c>
      <c r="I68" s="56">
        <f t="shared" si="8"/>
        <v>0</v>
      </c>
      <c r="J68" s="9"/>
      <c r="K68" s="20"/>
      <c r="L68" s="13"/>
    </row>
    <row r="69" spans="1:12">
      <c r="A69" s="13"/>
      <c r="B69" s="18"/>
      <c r="C69" s="52"/>
      <c r="D69" s="53"/>
      <c r="E69" s="53" t="str">
        <f t="shared" si="5"/>
        <v/>
      </c>
      <c r="F69" s="54"/>
      <c r="G69" s="55">
        <f t="shared" si="6"/>
        <v>0</v>
      </c>
      <c r="H69" s="55">
        <f t="shared" si="7"/>
        <v>0</v>
      </c>
      <c r="I69" s="56">
        <f t="shared" si="8"/>
        <v>0</v>
      </c>
      <c r="J69" s="9"/>
      <c r="K69" s="20"/>
      <c r="L69" s="13"/>
    </row>
    <row r="70" spans="1:12">
      <c r="A70" s="13"/>
      <c r="B70" s="18"/>
      <c r="C70" s="52"/>
      <c r="D70" s="53"/>
      <c r="E70" s="53" t="str">
        <f t="shared" si="5"/>
        <v/>
      </c>
      <c r="F70" s="54"/>
      <c r="G70" s="55">
        <f t="shared" si="6"/>
        <v>0</v>
      </c>
      <c r="H70" s="55">
        <f t="shared" si="7"/>
        <v>0</v>
      </c>
      <c r="I70" s="56">
        <f t="shared" si="8"/>
        <v>0</v>
      </c>
      <c r="J70" s="9"/>
      <c r="K70" s="20"/>
      <c r="L70" s="13"/>
    </row>
    <row r="71" spans="1:12">
      <c r="A71" s="13"/>
      <c r="B71" s="18"/>
      <c r="C71" s="52"/>
      <c r="D71" s="53"/>
      <c r="E71" s="53" t="str">
        <f t="shared" si="5"/>
        <v/>
      </c>
      <c r="F71" s="54"/>
      <c r="G71" s="55">
        <f t="shared" si="6"/>
        <v>0</v>
      </c>
      <c r="H71" s="55">
        <f t="shared" si="7"/>
        <v>0</v>
      </c>
      <c r="I71" s="56">
        <f t="shared" si="8"/>
        <v>0</v>
      </c>
      <c r="J71" s="9"/>
      <c r="K71" s="20"/>
      <c r="L71" s="13"/>
    </row>
    <row r="72" spans="1:12">
      <c r="A72" s="13"/>
      <c r="B72" s="18"/>
      <c r="C72" s="52"/>
      <c r="D72" s="53"/>
      <c r="E72" s="53" t="str">
        <f t="shared" si="5"/>
        <v/>
      </c>
      <c r="F72" s="54"/>
      <c r="G72" s="55">
        <f t="shared" si="6"/>
        <v>0</v>
      </c>
      <c r="H72" s="55">
        <f t="shared" si="7"/>
        <v>0</v>
      </c>
      <c r="I72" s="56">
        <f t="shared" si="8"/>
        <v>0</v>
      </c>
      <c r="J72" s="9"/>
      <c r="K72" s="20"/>
      <c r="L72" s="13"/>
    </row>
    <row r="73" spans="1:12">
      <c r="A73" s="13"/>
      <c r="B73" s="18"/>
      <c r="C73" s="52"/>
      <c r="D73" s="53"/>
      <c r="E73" s="53" t="str">
        <f t="shared" si="5"/>
        <v/>
      </c>
      <c r="F73" s="54"/>
      <c r="G73" s="55">
        <f t="shared" si="6"/>
        <v>0</v>
      </c>
      <c r="H73" s="55">
        <f t="shared" si="7"/>
        <v>0</v>
      </c>
      <c r="I73" s="56">
        <f t="shared" si="8"/>
        <v>0</v>
      </c>
      <c r="J73" s="9"/>
      <c r="K73" s="20"/>
      <c r="L73" s="13"/>
    </row>
    <row r="74" spans="1:12">
      <c r="A74" s="13"/>
      <c r="B74" s="18"/>
      <c r="C74" s="52"/>
      <c r="D74" s="53"/>
      <c r="E74" s="53" t="str">
        <f t="shared" si="5"/>
        <v/>
      </c>
      <c r="F74" s="54"/>
      <c r="G74" s="55">
        <f t="shared" si="6"/>
        <v>0</v>
      </c>
      <c r="H74" s="55">
        <f t="shared" si="7"/>
        <v>0</v>
      </c>
      <c r="I74" s="56">
        <f t="shared" si="8"/>
        <v>0</v>
      </c>
      <c r="J74" s="9"/>
      <c r="K74" s="20"/>
      <c r="L74" s="13"/>
    </row>
    <row r="75" spans="1:12">
      <c r="A75" s="13"/>
      <c r="B75" s="18"/>
      <c r="C75" s="52"/>
      <c r="D75" s="53"/>
      <c r="E75" s="53" t="str">
        <f t="shared" si="5"/>
        <v/>
      </c>
      <c r="F75" s="54"/>
      <c r="G75" s="55">
        <f t="shared" si="6"/>
        <v>0</v>
      </c>
      <c r="H75" s="55">
        <f t="shared" si="7"/>
        <v>0</v>
      </c>
      <c r="I75" s="56">
        <f t="shared" si="8"/>
        <v>0</v>
      </c>
      <c r="J75" s="9"/>
      <c r="K75" s="20"/>
      <c r="L75" s="13"/>
    </row>
    <row r="76" spans="1:12">
      <c r="A76" s="13"/>
      <c r="B76" s="18"/>
      <c r="C76" s="52"/>
      <c r="D76" s="53"/>
      <c r="E76" s="53" t="str">
        <f t="shared" si="5"/>
        <v/>
      </c>
      <c r="F76" s="54"/>
      <c r="G76" s="55">
        <f t="shared" si="6"/>
        <v>0</v>
      </c>
      <c r="H76" s="55">
        <f t="shared" si="7"/>
        <v>0</v>
      </c>
      <c r="I76" s="56">
        <f t="shared" si="8"/>
        <v>0</v>
      </c>
      <c r="J76" s="9"/>
      <c r="K76" s="20"/>
      <c r="L76" s="13"/>
    </row>
    <row r="77" spans="1:12">
      <c r="A77" s="13"/>
      <c r="B77" s="18"/>
      <c r="C77" s="52"/>
      <c r="D77" s="53"/>
      <c r="E77" s="53" t="str">
        <f t="shared" si="5"/>
        <v/>
      </c>
      <c r="F77" s="54"/>
      <c r="G77" s="55">
        <f t="shared" si="6"/>
        <v>0</v>
      </c>
      <c r="H77" s="55">
        <f t="shared" si="7"/>
        <v>0</v>
      </c>
      <c r="I77" s="56">
        <f t="shared" si="8"/>
        <v>0</v>
      </c>
      <c r="J77" s="9"/>
      <c r="K77" s="20"/>
      <c r="L77" s="13"/>
    </row>
    <row r="78" spans="1:12">
      <c r="A78" s="13"/>
      <c r="B78" s="18"/>
      <c r="C78" s="52"/>
      <c r="D78" s="53"/>
      <c r="E78" s="53" t="str">
        <f t="shared" si="5"/>
        <v/>
      </c>
      <c r="F78" s="54"/>
      <c r="G78" s="55">
        <f t="shared" si="6"/>
        <v>0</v>
      </c>
      <c r="H78" s="55">
        <f t="shared" si="7"/>
        <v>0</v>
      </c>
      <c r="I78" s="56">
        <f t="shared" si="8"/>
        <v>0</v>
      </c>
      <c r="J78" s="9"/>
      <c r="K78" s="20"/>
      <c r="L78" s="13"/>
    </row>
    <row r="79" spans="1:12">
      <c r="A79" s="13"/>
      <c r="B79" s="18"/>
      <c r="C79" s="52"/>
      <c r="D79" s="53"/>
      <c r="E79" s="53" t="str">
        <f t="shared" si="5"/>
        <v/>
      </c>
      <c r="F79" s="54"/>
      <c r="G79" s="55">
        <f t="shared" si="6"/>
        <v>0</v>
      </c>
      <c r="H79" s="55">
        <f t="shared" si="7"/>
        <v>0</v>
      </c>
      <c r="I79" s="56">
        <f t="shared" si="8"/>
        <v>0</v>
      </c>
      <c r="J79" s="9"/>
      <c r="K79" s="20"/>
      <c r="L79" s="13"/>
    </row>
    <row r="80" spans="1:12">
      <c r="A80" s="13"/>
      <c r="B80" s="18"/>
      <c r="C80" s="52"/>
      <c r="D80" s="53"/>
      <c r="E80" s="53" t="str">
        <f t="shared" si="5"/>
        <v/>
      </c>
      <c r="F80" s="54"/>
      <c r="G80" s="55">
        <f t="shared" si="6"/>
        <v>0</v>
      </c>
      <c r="H80" s="55">
        <f t="shared" si="7"/>
        <v>0</v>
      </c>
      <c r="I80" s="56">
        <f t="shared" si="8"/>
        <v>0</v>
      </c>
      <c r="J80" s="9"/>
      <c r="K80" s="20"/>
      <c r="L80" s="13"/>
    </row>
    <row r="81" spans="1:12">
      <c r="A81" s="13"/>
      <c r="B81" s="18"/>
      <c r="C81" s="52"/>
      <c r="D81" s="53"/>
      <c r="E81" s="53" t="str">
        <f t="shared" si="5"/>
        <v/>
      </c>
      <c r="F81" s="54"/>
      <c r="G81" s="55">
        <f t="shared" si="6"/>
        <v>0</v>
      </c>
      <c r="H81" s="55">
        <f t="shared" si="7"/>
        <v>0</v>
      </c>
      <c r="I81" s="56">
        <f t="shared" si="8"/>
        <v>0</v>
      </c>
      <c r="J81" s="9"/>
      <c r="K81" s="20"/>
      <c r="L81" s="13"/>
    </row>
    <row r="82" spans="1:12">
      <c r="A82" s="13"/>
      <c r="B82" s="18"/>
      <c r="C82" s="52"/>
      <c r="D82" s="53"/>
      <c r="E82" s="53" t="str">
        <f t="shared" si="5"/>
        <v/>
      </c>
      <c r="F82" s="54"/>
      <c r="G82" s="55">
        <f t="shared" si="6"/>
        <v>0</v>
      </c>
      <c r="H82" s="55">
        <f t="shared" si="7"/>
        <v>0</v>
      </c>
      <c r="I82" s="56">
        <f t="shared" si="8"/>
        <v>0</v>
      </c>
      <c r="J82" s="9"/>
      <c r="K82" s="20"/>
      <c r="L82" s="13"/>
    </row>
    <row r="83" spans="1:12">
      <c r="A83" s="13"/>
      <c r="B83" s="18"/>
      <c r="C83" s="52"/>
      <c r="D83" s="53"/>
      <c r="E83" s="53" t="str">
        <f t="shared" si="5"/>
        <v/>
      </c>
      <c r="F83" s="54"/>
      <c r="G83" s="55">
        <f t="shared" si="6"/>
        <v>0</v>
      </c>
      <c r="H83" s="55">
        <f t="shared" si="7"/>
        <v>0</v>
      </c>
      <c r="I83" s="56">
        <f t="shared" si="8"/>
        <v>0</v>
      </c>
      <c r="J83" s="9"/>
      <c r="K83" s="20"/>
      <c r="L83" s="13"/>
    </row>
    <row r="84" spans="1:12">
      <c r="A84" s="13"/>
      <c r="B84" s="18"/>
      <c r="C84" s="52"/>
      <c r="D84" s="53"/>
      <c r="E84" s="53" t="str">
        <f t="shared" si="5"/>
        <v/>
      </c>
      <c r="F84" s="54"/>
      <c r="G84" s="55">
        <f t="shared" si="6"/>
        <v>0</v>
      </c>
      <c r="H84" s="55">
        <f t="shared" si="7"/>
        <v>0</v>
      </c>
      <c r="I84" s="56">
        <f t="shared" si="8"/>
        <v>0</v>
      </c>
      <c r="J84" s="9"/>
      <c r="K84" s="20"/>
      <c r="L84" s="13"/>
    </row>
    <row r="85" spans="1:12">
      <c r="A85" s="13"/>
      <c r="B85" s="18"/>
      <c r="C85" s="52"/>
      <c r="D85" s="53"/>
      <c r="E85" s="53" t="str">
        <f t="shared" ref="E85:E120" si="9">IF(C85= "Ingredient Manufacturer (2.2.5)", "n.a.", "")</f>
        <v/>
      </c>
      <c r="F85" s="54"/>
      <c r="G85" s="55">
        <f t="shared" ref="G85:G120" si="10">IF(C85="Plant Primary Raw Material (5.1.5)","N/A",$J$21)</f>
        <v>0</v>
      </c>
      <c r="H85" s="55">
        <f t="shared" ref="H85:H120" si="11">IF(C85="Plant Primary Raw Material (5.1.5)","N/A",$J$21)</f>
        <v>0</v>
      </c>
      <c r="I85" s="56">
        <f t="shared" ref="I85:I120" si="12">IF(C85="Plant Primary Raw Material (5.1.5)","N/A",$J$21)</f>
        <v>0</v>
      </c>
      <c r="J85" s="9"/>
      <c r="K85" s="20"/>
      <c r="L85" s="13"/>
    </row>
    <row r="86" spans="1:12">
      <c r="A86" s="13"/>
      <c r="B86" s="18"/>
      <c r="C86" s="52"/>
      <c r="D86" s="53"/>
      <c r="E86" s="53" t="str">
        <f t="shared" si="9"/>
        <v/>
      </c>
      <c r="F86" s="54"/>
      <c r="G86" s="55">
        <f t="shared" si="10"/>
        <v>0</v>
      </c>
      <c r="H86" s="55">
        <f t="shared" si="11"/>
        <v>0</v>
      </c>
      <c r="I86" s="56">
        <f t="shared" si="12"/>
        <v>0</v>
      </c>
      <c r="J86" s="9"/>
      <c r="K86" s="20"/>
      <c r="L86" s="13"/>
    </row>
    <row r="87" spans="1:12">
      <c r="A87" s="13"/>
      <c r="B87" s="18"/>
      <c r="C87" s="52"/>
      <c r="D87" s="53"/>
      <c r="E87" s="53" t="str">
        <f t="shared" si="9"/>
        <v/>
      </c>
      <c r="F87" s="54"/>
      <c r="G87" s="55">
        <f t="shared" si="10"/>
        <v>0</v>
      </c>
      <c r="H87" s="55">
        <f t="shared" si="11"/>
        <v>0</v>
      </c>
      <c r="I87" s="56">
        <f t="shared" si="12"/>
        <v>0</v>
      </c>
      <c r="J87" s="9"/>
      <c r="K87" s="20"/>
      <c r="L87" s="13"/>
    </row>
    <row r="88" spans="1:12">
      <c r="A88" s="13"/>
      <c r="B88" s="18"/>
      <c r="C88" s="52"/>
      <c r="D88" s="53"/>
      <c r="E88" s="53" t="str">
        <f t="shared" si="9"/>
        <v/>
      </c>
      <c r="F88" s="54"/>
      <c r="G88" s="55">
        <f t="shared" si="10"/>
        <v>0</v>
      </c>
      <c r="H88" s="55">
        <f t="shared" si="11"/>
        <v>0</v>
      </c>
      <c r="I88" s="56">
        <f t="shared" si="12"/>
        <v>0</v>
      </c>
      <c r="J88" s="9"/>
      <c r="K88" s="20"/>
      <c r="L88" s="13"/>
    </row>
    <row r="89" spans="1:12">
      <c r="A89" s="13"/>
      <c r="B89" s="18"/>
      <c r="C89" s="52"/>
      <c r="D89" s="53"/>
      <c r="E89" s="53" t="str">
        <f t="shared" si="9"/>
        <v/>
      </c>
      <c r="F89" s="54"/>
      <c r="G89" s="55">
        <f t="shared" si="10"/>
        <v>0</v>
      </c>
      <c r="H89" s="55">
        <f t="shared" si="11"/>
        <v>0</v>
      </c>
      <c r="I89" s="56">
        <f t="shared" si="12"/>
        <v>0</v>
      </c>
      <c r="J89" s="9"/>
      <c r="K89" s="20"/>
      <c r="L89" s="13"/>
    </row>
    <row r="90" spans="1:12">
      <c r="A90" s="13"/>
      <c r="B90" s="18"/>
      <c r="C90" s="52"/>
      <c r="D90" s="53"/>
      <c r="E90" s="53" t="str">
        <f t="shared" si="9"/>
        <v/>
      </c>
      <c r="F90" s="54"/>
      <c r="G90" s="55">
        <f t="shared" si="10"/>
        <v>0</v>
      </c>
      <c r="H90" s="55">
        <f t="shared" si="11"/>
        <v>0</v>
      </c>
      <c r="I90" s="56">
        <f t="shared" si="12"/>
        <v>0</v>
      </c>
      <c r="J90" s="9"/>
      <c r="K90" s="20"/>
      <c r="L90" s="13"/>
    </row>
    <row r="91" spans="1:12">
      <c r="A91" s="13"/>
      <c r="B91" s="18"/>
      <c r="C91" s="52"/>
      <c r="D91" s="53"/>
      <c r="E91" s="53" t="str">
        <f t="shared" si="9"/>
        <v/>
      </c>
      <c r="F91" s="54"/>
      <c r="G91" s="55">
        <f t="shared" si="10"/>
        <v>0</v>
      </c>
      <c r="H91" s="55">
        <f t="shared" si="11"/>
        <v>0</v>
      </c>
      <c r="I91" s="56">
        <f t="shared" si="12"/>
        <v>0</v>
      </c>
      <c r="J91" s="9"/>
      <c r="K91" s="20"/>
      <c r="L91" s="13"/>
    </row>
    <row r="92" spans="1:12">
      <c r="A92" s="13"/>
      <c r="B92" s="18"/>
      <c r="C92" s="52"/>
      <c r="D92" s="53"/>
      <c r="E92" s="53" t="str">
        <f t="shared" si="9"/>
        <v/>
      </c>
      <c r="F92" s="54"/>
      <c r="G92" s="55">
        <f t="shared" si="10"/>
        <v>0</v>
      </c>
      <c r="H92" s="55">
        <f t="shared" si="11"/>
        <v>0</v>
      </c>
      <c r="I92" s="56">
        <f t="shared" si="12"/>
        <v>0</v>
      </c>
      <c r="J92" s="9"/>
      <c r="K92" s="20"/>
      <c r="L92" s="13"/>
    </row>
    <row r="93" spans="1:12">
      <c r="A93" s="13"/>
      <c r="B93" s="18"/>
      <c r="C93" s="57"/>
      <c r="D93" s="53"/>
      <c r="E93" s="53" t="str">
        <f t="shared" si="9"/>
        <v/>
      </c>
      <c r="F93" s="58"/>
      <c r="G93" s="55">
        <f t="shared" si="10"/>
        <v>0</v>
      </c>
      <c r="H93" s="55">
        <f t="shared" si="11"/>
        <v>0</v>
      </c>
      <c r="I93" s="56">
        <f t="shared" si="12"/>
        <v>0</v>
      </c>
      <c r="J93" s="9"/>
      <c r="K93" s="20"/>
      <c r="L93" s="13"/>
    </row>
    <row r="94" spans="1:12">
      <c r="A94" s="13"/>
      <c r="B94" s="18"/>
      <c r="C94" s="57"/>
      <c r="D94" s="53"/>
      <c r="E94" s="53" t="str">
        <f t="shared" si="9"/>
        <v/>
      </c>
      <c r="F94" s="58"/>
      <c r="G94" s="55">
        <f t="shared" si="10"/>
        <v>0</v>
      </c>
      <c r="H94" s="55"/>
      <c r="I94" s="56">
        <f t="shared" si="12"/>
        <v>0</v>
      </c>
      <c r="J94" s="9"/>
      <c r="K94" s="20"/>
      <c r="L94" s="13"/>
    </row>
    <row r="95" spans="1:12">
      <c r="A95" s="13"/>
      <c r="B95" s="18"/>
      <c r="C95" s="57"/>
      <c r="D95" s="53"/>
      <c r="E95" s="53" t="str">
        <f t="shared" si="9"/>
        <v/>
      </c>
      <c r="F95" s="58"/>
      <c r="G95" s="55">
        <f t="shared" si="10"/>
        <v>0</v>
      </c>
      <c r="H95" s="55">
        <f t="shared" si="11"/>
        <v>0</v>
      </c>
      <c r="I95" s="56">
        <f t="shared" si="12"/>
        <v>0</v>
      </c>
      <c r="J95" s="9"/>
      <c r="K95" s="20"/>
      <c r="L95" s="13"/>
    </row>
    <row r="96" spans="1:12">
      <c r="A96" s="13"/>
      <c r="B96" s="18"/>
      <c r="C96" s="57"/>
      <c r="D96" s="53"/>
      <c r="E96" s="53" t="str">
        <f t="shared" si="9"/>
        <v/>
      </c>
      <c r="F96" s="58"/>
      <c r="G96" s="55">
        <f t="shared" si="10"/>
        <v>0</v>
      </c>
      <c r="H96" s="55">
        <f t="shared" si="11"/>
        <v>0</v>
      </c>
      <c r="I96" s="56">
        <f t="shared" si="12"/>
        <v>0</v>
      </c>
      <c r="J96" s="9"/>
      <c r="K96" s="20"/>
      <c r="L96" s="13"/>
    </row>
    <row r="97" spans="1:12">
      <c r="A97" s="13"/>
      <c r="B97" s="18"/>
      <c r="C97" s="57"/>
      <c r="D97" s="53"/>
      <c r="E97" s="53" t="str">
        <f t="shared" si="9"/>
        <v/>
      </c>
      <c r="F97" s="58"/>
      <c r="G97" s="55">
        <f t="shared" si="10"/>
        <v>0</v>
      </c>
      <c r="H97" s="55">
        <f t="shared" si="11"/>
        <v>0</v>
      </c>
      <c r="I97" s="56">
        <f t="shared" si="12"/>
        <v>0</v>
      </c>
      <c r="J97" s="9"/>
      <c r="K97" s="20"/>
      <c r="L97" s="13"/>
    </row>
    <row r="98" spans="1:12">
      <c r="A98" s="13"/>
      <c r="B98" s="18"/>
      <c r="C98" s="57"/>
      <c r="D98" s="53"/>
      <c r="E98" s="53" t="str">
        <f t="shared" si="9"/>
        <v/>
      </c>
      <c r="F98" s="58"/>
      <c r="G98" s="55">
        <f t="shared" si="10"/>
        <v>0</v>
      </c>
      <c r="H98" s="55">
        <f t="shared" si="11"/>
        <v>0</v>
      </c>
      <c r="I98" s="56">
        <f t="shared" si="12"/>
        <v>0</v>
      </c>
      <c r="J98" s="9"/>
      <c r="K98" s="20"/>
      <c r="L98" s="13"/>
    </row>
    <row r="99" spans="1:12">
      <c r="A99" s="13"/>
      <c r="B99" s="18"/>
      <c r="C99" s="57"/>
      <c r="D99" s="53"/>
      <c r="E99" s="53" t="str">
        <f t="shared" si="9"/>
        <v/>
      </c>
      <c r="F99" s="58"/>
      <c r="G99" s="55">
        <f t="shared" si="10"/>
        <v>0</v>
      </c>
      <c r="H99" s="55">
        <f t="shared" si="11"/>
        <v>0</v>
      </c>
      <c r="I99" s="56">
        <f t="shared" si="12"/>
        <v>0</v>
      </c>
      <c r="J99" s="9"/>
      <c r="K99" s="20"/>
      <c r="L99" s="13"/>
    </row>
    <row r="100" spans="1:12">
      <c r="A100" s="13"/>
      <c r="B100" s="18"/>
      <c r="C100" s="57"/>
      <c r="D100" s="53"/>
      <c r="E100" s="53" t="str">
        <f t="shared" si="9"/>
        <v/>
      </c>
      <c r="F100" s="58"/>
      <c r="G100" s="55">
        <f t="shared" si="10"/>
        <v>0</v>
      </c>
      <c r="H100" s="55">
        <f t="shared" si="11"/>
        <v>0</v>
      </c>
      <c r="I100" s="56">
        <f t="shared" si="12"/>
        <v>0</v>
      </c>
      <c r="J100" s="9"/>
      <c r="K100" s="20"/>
      <c r="L100" s="13"/>
    </row>
    <row r="101" spans="1:12">
      <c r="A101" s="13"/>
      <c r="B101" s="18"/>
      <c r="C101" s="57"/>
      <c r="D101" s="53"/>
      <c r="E101" s="53" t="str">
        <f t="shared" si="9"/>
        <v/>
      </c>
      <c r="F101" s="58"/>
      <c r="G101" s="55">
        <f t="shared" si="10"/>
        <v>0</v>
      </c>
      <c r="H101" s="55">
        <f t="shared" si="11"/>
        <v>0</v>
      </c>
      <c r="I101" s="56">
        <f t="shared" si="12"/>
        <v>0</v>
      </c>
      <c r="J101" s="9"/>
      <c r="K101" s="20"/>
      <c r="L101" s="13"/>
    </row>
    <row r="102" spans="1:12">
      <c r="A102" s="13"/>
      <c r="B102" s="18"/>
      <c r="C102" s="57"/>
      <c r="D102" s="53"/>
      <c r="E102" s="53" t="str">
        <f t="shared" si="9"/>
        <v/>
      </c>
      <c r="F102" s="58"/>
      <c r="G102" s="55">
        <f t="shared" si="10"/>
        <v>0</v>
      </c>
      <c r="H102" s="55">
        <f t="shared" si="11"/>
        <v>0</v>
      </c>
      <c r="I102" s="56">
        <f t="shared" si="12"/>
        <v>0</v>
      </c>
      <c r="J102" s="9"/>
      <c r="K102" s="20"/>
      <c r="L102" s="13"/>
    </row>
    <row r="103" spans="1:12">
      <c r="A103" s="13"/>
      <c r="B103" s="18"/>
      <c r="C103" s="52"/>
      <c r="D103" s="53"/>
      <c r="E103" s="53" t="str">
        <f t="shared" si="9"/>
        <v/>
      </c>
      <c r="F103" s="54"/>
      <c r="G103" s="55">
        <f t="shared" si="10"/>
        <v>0</v>
      </c>
      <c r="H103" s="55">
        <f t="shared" si="11"/>
        <v>0</v>
      </c>
      <c r="I103" s="56">
        <f t="shared" si="12"/>
        <v>0</v>
      </c>
      <c r="J103" s="9"/>
      <c r="K103" s="20"/>
      <c r="L103" s="13"/>
    </row>
    <row r="104" spans="1:12">
      <c r="A104" s="13"/>
      <c r="B104" s="18"/>
      <c r="C104" s="52"/>
      <c r="D104" s="53"/>
      <c r="E104" s="53" t="str">
        <f t="shared" si="9"/>
        <v/>
      </c>
      <c r="F104" s="54"/>
      <c r="G104" s="55">
        <f t="shared" si="10"/>
        <v>0</v>
      </c>
      <c r="H104" s="55">
        <f t="shared" si="11"/>
        <v>0</v>
      </c>
      <c r="I104" s="56">
        <f t="shared" si="12"/>
        <v>0</v>
      </c>
      <c r="J104" s="9"/>
      <c r="K104" s="20"/>
      <c r="L104" s="13"/>
    </row>
    <row r="105" spans="1:12">
      <c r="A105" s="13"/>
      <c r="B105" s="18"/>
      <c r="C105" s="52"/>
      <c r="D105" s="53"/>
      <c r="E105" s="53" t="str">
        <f t="shared" si="9"/>
        <v/>
      </c>
      <c r="F105" s="54"/>
      <c r="G105" s="55">
        <f t="shared" si="10"/>
        <v>0</v>
      </c>
      <c r="H105" s="55">
        <f t="shared" si="11"/>
        <v>0</v>
      </c>
      <c r="I105" s="56">
        <f t="shared" si="12"/>
        <v>0</v>
      </c>
      <c r="J105" s="9"/>
      <c r="K105" s="20"/>
      <c r="L105" s="13"/>
    </row>
    <row r="106" spans="1:12">
      <c r="A106" s="13"/>
      <c r="B106" s="18"/>
      <c r="C106" s="52"/>
      <c r="D106" s="53"/>
      <c r="E106" s="53" t="str">
        <f t="shared" si="9"/>
        <v/>
      </c>
      <c r="F106" s="54"/>
      <c r="G106" s="55">
        <f t="shared" si="10"/>
        <v>0</v>
      </c>
      <c r="H106" s="55">
        <f t="shared" si="11"/>
        <v>0</v>
      </c>
      <c r="I106" s="56">
        <f t="shared" si="12"/>
        <v>0</v>
      </c>
      <c r="J106" s="9"/>
      <c r="K106" s="20"/>
      <c r="L106" s="13"/>
    </row>
    <row r="107" spans="1:12">
      <c r="A107" s="13"/>
      <c r="B107" s="18"/>
      <c r="C107" s="52"/>
      <c r="D107" s="53"/>
      <c r="E107" s="53" t="str">
        <f t="shared" si="9"/>
        <v/>
      </c>
      <c r="F107" s="54"/>
      <c r="G107" s="55">
        <f t="shared" si="10"/>
        <v>0</v>
      </c>
      <c r="H107" s="55">
        <f t="shared" si="11"/>
        <v>0</v>
      </c>
      <c r="I107" s="56">
        <f t="shared" si="12"/>
        <v>0</v>
      </c>
      <c r="J107" s="9"/>
      <c r="K107" s="20"/>
      <c r="L107" s="13"/>
    </row>
    <row r="108" spans="1:12">
      <c r="A108" s="13"/>
      <c r="B108" s="18"/>
      <c r="C108" s="52"/>
      <c r="D108" s="53"/>
      <c r="E108" s="53" t="str">
        <f t="shared" si="9"/>
        <v/>
      </c>
      <c r="F108" s="54"/>
      <c r="G108" s="55">
        <f t="shared" si="10"/>
        <v>0</v>
      </c>
      <c r="H108" s="55">
        <f t="shared" si="11"/>
        <v>0</v>
      </c>
      <c r="I108" s="56">
        <f t="shared" si="12"/>
        <v>0</v>
      </c>
      <c r="J108" s="9"/>
      <c r="K108" s="20"/>
      <c r="L108" s="13"/>
    </row>
    <row r="109" spans="1:12">
      <c r="A109" s="13"/>
      <c r="B109" s="18"/>
      <c r="C109" s="52"/>
      <c r="D109" s="53"/>
      <c r="E109" s="53" t="str">
        <f t="shared" si="9"/>
        <v/>
      </c>
      <c r="F109" s="54"/>
      <c r="G109" s="55">
        <f t="shared" si="10"/>
        <v>0</v>
      </c>
      <c r="H109" s="55">
        <f t="shared" si="11"/>
        <v>0</v>
      </c>
      <c r="I109" s="56">
        <f t="shared" si="12"/>
        <v>0</v>
      </c>
      <c r="J109" s="9"/>
      <c r="K109" s="20"/>
      <c r="L109" s="13"/>
    </row>
    <row r="110" spans="1:12">
      <c r="A110" s="13"/>
      <c r="B110" s="18"/>
      <c r="C110" s="52"/>
      <c r="D110" s="53"/>
      <c r="E110" s="53" t="str">
        <f t="shared" si="9"/>
        <v/>
      </c>
      <c r="F110" s="54"/>
      <c r="G110" s="55">
        <f t="shared" si="10"/>
        <v>0</v>
      </c>
      <c r="H110" s="55">
        <f t="shared" si="11"/>
        <v>0</v>
      </c>
      <c r="I110" s="56">
        <f t="shared" si="12"/>
        <v>0</v>
      </c>
      <c r="J110" s="9"/>
      <c r="K110" s="20"/>
      <c r="L110" s="13"/>
    </row>
    <row r="111" spans="1:12">
      <c r="A111" s="13"/>
      <c r="B111" s="18"/>
      <c r="C111" s="52"/>
      <c r="D111" s="53"/>
      <c r="E111" s="53" t="str">
        <f t="shared" si="9"/>
        <v/>
      </c>
      <c r="F111" s="54"/>
      <c r="G111" s="55">
        <f t="shared" si="10"/>
        <v>0</v>
      </c>
      <c r="H111" s="55">
        <f t="shared" si="11"/>
        <v>0</v>
      </c>
      <c r="I111" s="56">
        <f t="shared" si="12"/>
        <v>0</v>
      </c>
      <c r="J111" s="9"/>
      <c r="K111" s="20"/>
      <c r="L111" s="13"/>
    </row>
    <row r="112" spans="1:12">
      <c r="A112" s="13"/>
      <c r="B112" s="18"/>
      <c r="C112" s="52"/>
      <c r="D112" s="53"/>
      <c r="E112" s="53" t="str">
        <f t="shared" si="9"/>
        <v/>
      </c>
      <c r="F112" s="54"/>
      <c r="G112" s="55">
        <f t="shared" si="10"/>
        <v>0</v>
      </c>
      <c r="H112" s="55">
        <f t="shared" si="11"/>
        <v>0</v>
      </c>
      <c r="I112" s="56">
        <f t="shared" si="12"/>
        <v>0</v>
      </c>
      <c r="J112" s="9"/>
      <c r="K112" s="20"/>
      <c r="L112" s="13"/>
    </row>
    <row r="113" spans="1:12">
      <c r="A113" s="13"/>
      <c r="B113" s="18"/>
      <c r="C113" s="52"/>
      <c r="D113" s="53"/>
      <c r="E113" s="53" t="str">
        <f t="shared" si="9"/>
        <v/>
      </c>
      <c r="F113" s="54"/>
      <c r="G113" s="55">
        <f t="shared" si="10"/>
        <v>0</v>
      </c>
      <c r="H113" s="55">
        <f t="shared" si="11"/>
        <v>0</v>
      </c>
      <c r="I113" s="56">
        <f t="shared" si="12"/>
        <v>0</v>
      </c>
      <c r="J113" s="9"/>
      <c r="K113" s="20"/>
      <c r="L113" s="13"/>
    </row>
    <row r="114" spans="1:12">
      <c r="A114" s="13"/>
      <c r="B114" s="18"/>
      <c r="C114" s="52"/>
      <c r="D114" s="53"/>
      <c r="E114" s="53" t="str">
        <f t="shared" si="9"/>
        <v/>
      </c>
      <c r="F114" s="54"/>
      <c r="G114" s="55">
        <f t="shared" si="10"/>
        <v>0</v>
      </c>
      <c r="H114" s="55">
        <f t="shared" si="11"/>
        <v>0</v>
      </c>
      <c r="I114" s="56">
        <f t="shared" si="12"/>
        <v>0</v>
      </c>
      <c r="J114" s="9"/>
      <c r="K114" s="20"/>
      <c r="L114" s="13"/>
    </row>
    <row r="115" spans="1:12">
      <c r="A115" s="13"/>
      <c r="B115" s="18"/>
      <c r="C115" s="52"/>
      <c r="D115" s="53"/>
      <c r="E115" s="53" t="str">
        <f t="shared" si="9"/>
        <v/>
      </c>
      <c r="F115" s="54"/>
      <c r="G115" s="55">
        <f t="shared" si="10"/>
        <v>0</v>
      </c>
      <c r="H115" s="55">
        <f t="shared" si="11"/>
        <v>0</v>
      </c>
      <c r="I115" s="56">
        <f t="shared" si="12"/>
        <v>0</v>
      </c>
      <c r="J115" s="9"/>
      <c r="K115" s="20"/>
      <c r="L115" s="13"/>
    </row>
    <row r="116" spans="1:12">
      <c r="A116" s="13"/>
      <c r="B116" s="18"/>
      <c r="C116" s="52"/>
      <c r="D116" s="53"/>
      <c r="E116" s="53" t="str">
        <f t="shared" si="9"/>
        <v/>
      </c>
      <c r="F116" s="54"/>
      <c r="G116" s="55">
        <f t="shared" si="10"/>
        <v>0</v>
      </c>
      <c r="H116" s="55">
        <f t="shared" si="11"/>
        <v>0</v>
      </c>
      <c r="I116" s="56">
        <f t="shared" si="12"/>
        <v>0</v>
      </c>
      <c r="J116" s="9"/>
      <c r="K116" s="20"/>
      <c r="L116" s="13"/>
    </row>
    <row r="117" spans="1:12">
      <c r="A117" s="13"/>
      <c r="B117" s="18"/>
      <c r="C117" s="52"/>
      <c r="D117" s="53"/>
      <c r="E117" s="53" t="str">
        <f t="shared" si="9"/>
        <v/>
      </c>
      <c r="F117" s="54"/>
      <c r="G117" s="55">
        <f t="shared" si="10"/>
        <v>0</v>
      </c>
      <c r="H117" s="55">
        <f t="shared" si="11"/>
        <v>0</v>
      </c>
      <c r="I117" s="56">
        <f t="shared" si="12"/>
        <v>0</v>
      </c>
      <c r="J117" s="9"/>
      <c r="K117" s="20"/>
      <c r="L117" s="13"/>
    </row>
    <row r="118" spans="1:12">
      <c r="A118" s="13"/>
      <c r="B118" s="18"/>
      <c r="C118" s="52"/>
      <c r="D118" s="53"/>
      <c r="E118" s="53" t="str">
        <f t="shared" si="9"/>
        <v/>
      </c>
      <c r="F118" s="54"/>
      <c r="G118" s="55">
        <f t="shared" si="10"/>
        <v>0</v>
      </c>
      <c r="H118" s="55">
        <f t="shared" si="11"/>
        <v>0</v>
      </c>
      <c r="I118" s="56">
        <f t="shared" si="12"/>
        <v>0</v>
      </c>
      <c r="J118" s="9"/>
      <c r="K118" s="20"/>
      <c r="L118" s="13"/>
    </row>
    <row r="119" spans="1:12">
      <c r="A119" s="13"/>
      <c r="B119" s="18"/>
      <c r="C119" s="52"/>
      <c r="D119" s="53"/>
      <c r="E119" s="53" t="str">
        <f t="shared" si="9"/>
        <v/>
      </c>
      <c r="F119" s="54"/>
      <c r="G119" s="55">
        <f t="shared" si="10"/>
        <v>0</v>
      </c>
      <c r="H119" s="55">
        <f t="shared" si="11"/>
        <v>0</v>
      </c>
      <c r="I119" s="56">
        <f t="shared" si="12"/>
        <v>0</v>
      </c>
      <c r="J119" s="9"/>
      <c r="K119" s="20"/>
      <c r="L119" s="13"/>
    </row>
    <row r="120" spans="1:12">
      <c r="A120" s="13"/>
      <c r="B120" s="18"/>
      <c r="C120" s="59"/>
      <c r="D120" s="60"/>
      <c r="E120" s="60" t="str">
        <f t="shared" si="9"/>
        <v/>
      </c>
      <c r="F120" s="61"/>
      <c r="G120" s="62">
        <f t="shared" si="10"/>
        <v>0</v>
      </c>
      <c r="H120" s="62">
        <f t="shared" si="11"/>
        <v>0</v>
      </c>
      <c r="I120" s="63">
        <f t="shared" si="12"/>
        <v>0</v>
      </c>
      <c r="J120" s="9"/>
      <c r="K120" s="20"/>
      <c r="L120" s="13"/>
    </row>
    <row r="121" spans="1:12">
      <c r="A121" s="13"/>
      <c r="B121" s="22"/>
      <c r="C121" s="35"/>
      <c r="D121" s="35"/>
      <c r="E121" s="35"/>
      <c r="F121" s="35"/>
      <c r="G121" s="35"/>
      <c r="H121" s="35"/>
      <c r="I121" s="35"/>
      <c r="J121" s="35"/>
      <c r="K121" s="25"/>
      <c r="L121" s="13"/>
    </row>
    <row r="122" spans="1:12">
      <c r="A122" s="13"/>
      <c r="B122" s="13"/>
      <c r="C122" s="13"/>
      <c r="D122" s="13"/>
      <c r="E122" s="13"/>
      <c r="F122" s="13"/>
      <c r="G122" s="13"/>
      <c r="H122" s="13"/>
      <c r="I122" s="13"/>
      <c r="J122" s="13"/>
      <c r="K122" s="13"/>
      <c r="L122" s="13"/>
    </row>
  </sheetData>
  <sheetProtection algorithmName="SHA-512" hashValue="mIzZCFQprHkcI/0gbPwsmiGxiLJ+1ImXgZwLwRjsyaP8ObN5iAYIPHTFidC8odwGTRePt+5ijm0SQY8e5caVZA==" saltValue="yHETz4ZOqpy5erbVDqjXhA==" spinCount="100000" sheet="1" objects="1" scenarios="1"/>
  <mergeCells count="2">
    <mergeCell ref="P18:T18"/>
    <mergeCell ref="D6:I6"/>
  </mergeCells>
  <phoneticPr fontId="9" type="noConversion"/>
  <dataValidations count="1">
    <dataValidation type="date" allowBlank="1" showInputMessage="1" showErrorMessage="1" errorTitle="Date error" error="Enter a date in the following format yyyy-mm-dd" sqref="D21:D120" xr:uid="{354D4C77-0BA0-4019-949A-4ABF45302A93}">
      <formula1>43831</formula1>
      <formula2>73415</formula2>
    </dataValidation>
  </dataValidations>
  <pageMargins left="0.7" right="0.7" top="0.75" bottom="0.75" header="0.3" footer="0.3"/>
  <pageSetup paperSize="9"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5">
        <x14:dataValidation type="list" allowBlank="1" showInputMessage="1" showErrorMessage="1" xr:uid="{65300604-4457-40EE-9E31-8E4C1DFB453C}">
          <x14:formula1>
            <xm:f>Dropdowns!$B$2:$B$188</xm:f>
          </x14:formula1>
          <xm:sqref>F21:F120</xm:sqref>
        </x14:dataValidation>
        <x14:dataValidation type="list" allowBlank="1" showInputMessage="1" showErrorMessage="1" xr:uid="{2D94CD3A-8F97-49AD-B905-1BD2501607AA}">
          <x14:formula1>
            <xm:f>Dropdowns!$A$2:$A$6</xm:f>
          </x14:formula1>
          <xm:sqref>C21:C120 J21</xm:sqref>
        </x14:dataValidation>
        <x14:dataValidation type="list" allowBlank="1" showInputMessage="1" showErrorMessage="1" xr:uid="{68333703-46A8-448F-8AB7-ACF5C8FF34B0}">
          <x14:formula1>
            <xm:f>IF(C21 = "Plant Primary Raw Material (5.1.5)", (OFFSET(Dropdowns!$D$2,0,0,)), Dropdowns!$C$2:$C$6)</xm:f>
          </x14:formula1>
          <xm:sqref>G21:G120</xm:sqref>
        </x14:dataValidation>
        <x14:dataValidation type="list" allowBlank="1" showInputMessage="1" showErrorMessage="1" xr:uid="{9EF94B43-326C-4055-8D93-4D454920D7EE}">
          <x14:formula1>
            <xm:f>IF(C21 = "Plant Primary Raw Material (5.1.5)", (OFFSET(Dropdowns!$D$2,0,0,)), Dropdowns!$C$2:$C$6)</xm:f>
          </x14:formula1>
          <xm:sqref>H21:I120</xm:sqref>
        </x14:dataValidation>
        <x14:dataValidation type="list" allowBlank="1" showInputMessage="1" showErrorMessage="1" xr:uid="{ECE2B028-F3A4-4566-8719-1715C1B7795F}">
          <x14:formula1>
            <xm:f>IF(C22 = "Plant Primary Raw Material (5.1.5)", (OFFSET(Dropdowns!$D$2,0,0,)), Dropdowns!$C$2:$C$6)</xm:f>
          </x14:formula1>
          <xm:sqref>J22:J120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8"/>
  <sheetViews>
    <sheetView topLeftCell="A19" workbookViewId="0">
      <selection activeCell="B35" sqref="B35"/>
    </sheetView>
  </sheetViews>
  <sheetFormatPr defaultColWidth="8.85546875" defaultRowHeight="15"/>
  <cols>
    <col min="1" max="1" width="33.42578125" bestFit="1" customWidth="1"/>
    <col min="2" max="2" width="26.28515625" customWidth="1"/>
    <col min="3" max="3" width="61.7109375" bestFit="1" customWidth="1"/>
    <col min="6" max="6" width="41.5703125" customWidth="1"/>
    <col min="7" max="7" width="46.42578125" bestFit="1" customWidth="1"/>
  </cols>
  <sheetData>
    <row r="1" spans="1:4">
      <c r="A1" s="3" t="s">
        <v>7</v>
      </c>
      <c r="B1" s="3" t="s">
        <v>43</v>
      </c>
      <c r="C1" s="3" t="s">
        <v>44</v>
      </c>
      <c r="D1" s="3" t="s">
        <v>45</v>
      </c>
    </row>
    <row r="2" spans="1:4">
      <c r="A2" s="2"/>
      <c r="B2" s="2"/>
      <c r="C2" s="2"/>
      <c r="D2" t="s">
        <v>46</v>
      </c>
    </row>
    <row r="3" spans="1:4">
      <c r="A3" t="s">
        <v>13</v>
      </c>
      <c r="B3" s="5" t="s">
        <v>47</v>
      </c>
      <c r="C3" t="s">
        <v>25</v>
      </c>
    </row>
    <row r="4" spans="1:4">
      <c r="A4" t="s">
        <v>14</v>
      </c>
      <c r="B4" s="4" t="s">
        <v>48</v>
      </c>
      <c r="C4" t="s">
        <v>31</v>
      </c>
    </row>
    <row r="5" spans="1:4">
      <c r="A5" t="s">
        <v>15</v>
      </c>
      <c r="B5" s="4" t="s">
        <v>49</v>
      </c>
      <c r="C5" t="s">
        <v>27</v>
      </c>
    </row>
    <row r="6" spans="1:4">
      <c r="A6" t="s">
        <v>29</v>
      </c>
      <c r="B6" s="4" t="s">
        <v>50</v>
      </c>
      <c r="C6" t="s">
        <v>33</v>
      </c>
    </row>
    <row r="7" spans="1:4">
      <c r="B7" s="4" t="s">
        <v>51</v>
      </c>
    </row>
    <row r="8" spans="1:4">
      <c r="B8" s="4" t="s">
        <v>52</v>
      </c>
    </row>
    <row r="9" spans="1:4">
      <c r="B9" s="4" t="s">
        <v>53</v>
      </c>
    </row>
    <row r="10" spans="1:4">
      <c r="B10" s="4" t="s">
        <v>54</v>
      </c>
    </row>
    <row r="11" spans="1:4">
      <c r="B11" s="4" t="s">
        <v>55</v>
      </c>
    </row>
    <row r="12" spans="1:4">
      <c r="B12" s="4" t="s">
        <v>56</v>
      </c>
    </row>
    <row r="13" spans="1:4">
      <c r="B13" s="4" t="s">
        <v>57</v>
      </c>
    </row>
    <row r="14" spans="1:4">
      <c r="B14" s="4" t="s">
        <v>58</v>
      </c>
    </row>
    <row r="15" spans="1:4">
      <c r="B15" s="4" t="s">
        <v>59</v>
      </c>
    </row>
    <row r="16" spans="1:4">
      <c r="B16" s="4" t="s">
        <v>60</v>
      </c>
    </row>
    <row r="17" spans="2:6">
      <c r="B17" s="4" t="s">
        <v>61</v>
      </c>
    </row>
    <row r="18" spans="2:6">
      <c r="B18" s="4" t="s">
        <v>62</v>
      </c>
    </row>
    <row r="19" spans="2:6">
      <c r="B19" s="4" t="s">
        <v>63</v>
      </c>
    </row>
    <row r="20" spans="2:6">
      <c r="B20" s="4" t="s">
        <v>64</v>
      </c>
    </row>
    <row r="21" spans="2:6">
      <c r="B21" s="4" t="s">
        <v>65</v>
      </c>
    </row>
    <row r="22" spans="2:6">
      <c r="B22" s="4" t="s">
        <v>66</v>
      </c>
    </row>
    <row r="23" spans="2:6">
      <c r="B23" s="4" t="s">
        <v>67</v>
      </c>
    </row>
    <row r="24" spans="2:6">
      <c r="B24" s="4" t="s">
        <v>68</v>
      </c>
      <c r="F24" s="1"/>
    </row>
    <row r="25" spans="2:6">
      <c r="B25" s="4" t="s">
        <v>40</v>
      </c>
    </row>
    <row r="26" spans="2:6">
      <c r="B26" s="4" t="s">
        <v>69</v>
      </c>
    </row>
    <row r="27" spans="2:6">
      <c r="B27" s="4" t="s">
        <v>70</v>
      </c>
    </row>
    <row r="28" spans="2:6">
      <c r="B28" s="4" t="s">
        <v>71</v>
      </c>
    </row>
    <row r="29" spans="2:6">
      <c r="B29" s="4" t="s">
        <v>72</v>
      </c>
    </row>
    <row r="30" spans="2:6">
      <c r="B30" s="4" t="s">
        <v>73</v>
      </c>
    </row>
    <row r="31" spans="2:6">
      <c r="B31" s="4" t="s">
        <v>74</v>
      </c>
    </row>
    <row r="32" spans="2:6">
      <c r="B32" s="4" t="s">
        <v>75</v>
      </c>
    </row>
    <row r="33" spans="2:6">
      <c r="B33" s="4" t="s">
        <v>76</v>
      </c>
    </row>
    <row r="34" spans="2:6">
      <c r="B34" s="4" t="s">
        <v>77</v>
      </c>
    </row>
    <row r="35" spans="2:6">
      <c r="B35" s="4" t="s">
        <v>78</v>
      </c>
    </row>
    <row r="36" spans="2:6">
      <c r="B36" s="4" t="s">
        <v>37</v>
      </c>
    </row>
    <row r="37" spans="2:6">
      <c r="B37" s="4" t="s">
        <v>41</v>
      </c>
    </row>
    <row r="38" spans="2:6">
      <c r="B38" s="4" t="s">
        <v>79</v>
      </c>
    </row>
    <row r="39" spans="2:6">
      <c r="B39" s="4" t="s">
        <v>80</v>
      </c>
    </row>
    <row r="40" spans="2:6">
      <c r="B40" s="4" t="s">
        <v>81</v>
      </c>
    </row>
    <row r="41" spans="2:6">
      <c r="B41" s="4" t="s">
        <v>82</v>
      </c>
      <c r="F41" s="2"/>
    </row>
    <row r="42" spans="2:6">
      <c r="B42" s="4" t="s">
        <v>83</v>
      </c>
    </row>
    <row r="43" spans="2:6">
      <c r="B43" s="4" t="s">
        <v>84</v>
      </c>
    </row>
    <row r="44" spans="2:6">
      <c r="B44" s="4" t="s">
        <v>85</v>
      </c>
    </row>
    <row r="45" spans="2:6">
      <c r="B45" s="4" t="s">
        <v>86</v>
      </c>
    </row>
    <row r="46" spans="2:6">
      <c r="B46" s="4" t="s">
        <v>87</v>
      </c>
    </row>
    <row r="47" spans="2:6">
      <c r="B47" s="4" t="s">
        <v>88</v>
      </c>
    </row>
    <row r="48" spans="2:6">
      <c r="B48" s="4" t="s">
        <v>89</v>
      </c>
    </row>
    <row r="49" spans="2:2">
      <c r="B49" s="4" t="s">
        <v>90</v>
      </c>
    </row>
    <row r="50" spans="2:2">
      <c r="B50" s="4" t="s">
        <v>91</v>
      </c>
    </row>
    <row r="51" spans="2:2">
      <c r="B51" s="4" t="s">
        <v>92</v>
      </c>
    </row>
    <row r="52" spans="2:2">
      <c r="B52" s="4" t="s">
        <v>93</v>
      </c>
    </row>
    <row r="53" spans="2:2">
      <c r="B53" s="4" t="s">
        <v>94</v>
      </c>
    </row>
    <row r="54" spans="2:2">
      <c r="B54" s="4" t="s">
        <v>95</v>
      </c>
    </row>
    <row r="55" spans="2:2">
      <c r="B55" s="4" t="s">
        <v>96</v>
      </c>
    </row>
    <row r="56" spans="2:2">
      <c r="B56" s="4" t="s">
        <v>97</v>
      </c>
    </row>
    <row r="57" spans="2:2">
      <c r="B57" s="4" t="s">
        <v>98</v>
      </c>
    </row>
    <row r="58" spans="2:2">
      <c r="B58" s="4" t="s">
        <v>99</v>
      </c>
    </row>
    <row r="59" spans="2:2">
      <c r="B59" s="4" t="s">
        <v>100</v>
      </c>
    </row>
    <row r="60" spans="2:2">
      <c r="B60" s="4" t="s">
        <v>101</v>
      </c>
    </row>
    <row r="61" spans="2:2">
      <c r="B61" s="4" t="s">
        <v>102</v>
      </c>
    </row>
    <row r="62" spans="2:2">
      <c r="B62" s="4" t="s">
        <v>103</v>
      </c>
    </row>
    <row r="63" spans="2:2">
      <c r="B63" s="4" t="s">
        <v>104</v>
      </c>
    </row>
    <row r="64" spans="2:2">
      <c r="B64" s="4" t="s">
        <v>105</v>
      </c>
    </row>
    <row r="65" spans="2:2">
      <c r="B65" s="4" t="s">
        <v>106</v>
      </c>
    </row>
    <row r="66" spans="2:2">
      <c r="B66" s="4" t="s">
        <v>107</v>
      </c>
    </row>
    <row r="67" spans="2:2">
      <c r="B67" s="4" t="s">
        <v>108</v>
      </c>
    </row>
    <row r="68" spans="2:2">
      <c r="B68" s="4" t="s">
        <v>109</v>
      </c>
    </row>
    <row r="69" spans="2:2">
      <c r="B69" s="4" t="s">
        <v>110</v>
      </c>
    </row>
    <row r="70" spans="2:2">
      <c r="B70" s="4" t="s">
        <v>111</v>
      </c>
    </row>
    <row r="71" spans="2:2">
      <c r="B71" s="4" t="s">
        <v>112</v>
      </c>
    </row>
    <row r="72" spans="2:2">
      <c r="B72" s="4" t="s">
        <v>113</v>
      </c>
    </row>
    <row r="73" spans="2:2">
      <c r="B73" s="4" t="s">
        <v>114</v>
      </c>
    </row>
    <row r="74" spans="2:2">
      <c r="B74" s="4" t="s">
        <v>115</v>
      </c>
    </row>
    <row r="75" spans="2:2">
      <c r="B75" s="4" t="s">
        <v>116</v>
      </c>
    </row>
    <row r="76" spans="2:2">
      <c r="B76" s="4" t="s">
        <v>117</v>
      </c>
    </row>
    <row r="77" spans="2:2">
      <c r="B77" s="4" t="s">
        <v>26</v>
      </c>
    </row>
    <row r="78" spans="2:2">
      <c r="B78" s="4" t="s">
        <v>118</v>
      </c>
    </row>
    <row r="79" spans="2:2">
      <c r="B79" s="4" t="s">
        <v>119</v>
      </c>
    </row>
    <row r="80" spans="2:2">
      <c r="B80" s="4" t="s">
        <v>120</v>
      </c>
    </row>
    <row r="81" spans="2:2">
      <c r="B81" s="4" t="s">
        <v>121</v>
      </c>
    </row>
    <row r="82" spans="2:2">
      <c r="B82" s="4" t="s">
        <v>122</v>
      </c>
    </row>
    <row r="83" spans="2:2">
      <c r="B83" s="4" t="s">
        <v>123</v>
      </c>
    </row>
    <row r="84" spans="2:2">
      <c r="B84" s="4" t="s">
        <v>124</v>
      </c>
    </row>
    <row r="85" spans="2:2">
      <c r="B85" s="4" t="s">
        <v>125</v>
      </c>
    </row>
    <row r="86" spans="2:2">
      <c r="B86" s="4" t="s">
        <v>126</v>
      </c>
    </row>
    <row r="87" spans="2:2">
      <c r="B87" s="4" t="s">
        <v>127</v>
      </c>
    </row>
    <row r="88" spans="2:2">
      <c r="B88" s="4" t="s">
        <v>128</v>
      </c>
    </row>
    <row r="89" spans="2:2">
      <c r="B89" s="4" t="s">
        <v>129</v>
      </c>
    </row>
    <row r="90" spans="2:2">
      <c r="B90" s="4" t="s">
        <v>130</v>
      </c>
    </row>
    <row r="91" spans="2:2">
      <c r="B91" s="4" t="s">
        <v>131</v>
      </c>
    </row>
    <row r="92" spans="2:2">
      <c r="B92" s="4" t="s">
        <v>132</v>
      </c>
    </row>
    <row r="93" spans="2:2">
      <c r="B93" s="4" t="s">
        <v>133</v>
      </c>
    </row>
    <row r="94" spans="2:2">
      <c r="B94" s="4" t="s">
        <v>134</v>
      </c>
    </row>
    <row r="95" spans="2:2">
      <c r="B95" s="4" t="s">
        <v>135</v>
      </c>
    </row>
    <row r="96" spans="2:2">
      <c r="B96" s="4" t="s">
        <v>136</v>
      </c>
    </row>
    <row r="97" spans="2:2">
      <c r="B97" s="4" t="s">
        <v>137</v>
      </c>
    </row>
    <row r="98" spans="2:2">
      <c r="B98" s="4" t="s">
        <v>138</v>
      </c>
    </row>
    <row r="99" spans="2:2">
      <c r="B99" s="4" t="s">
        <v>139</v>
      </c>
    </row>
    <row r="100" spans="2:2">
      <c r="B100" s="4" t="s">
        <v>140</v>
      </c>
    </row>
    <row r="101" spans="2:2">
      <c r="B101" s="4" t="s">
        <v>141</v>
      </c>
    </row>
    <row r="102" spans="2:2">
      <c r="B102" s="4" t="s">
        <v>142</v>
      </c>
    </row>
    <row r="103" spans="2:2">
      <c r="B103" s="4" t="s">
        <v>143</v>
      </c>
    </row>
    <row r="104" spans="2:2">
      <c r="B104" s="4" t="s">
        <v>144</v>
      </c>
    </row>
    <row r="105" spans="2:2">
      <c r="B105" s="4" t="s">
        <v>145</v>
      </c>
    </row>
    <row r="106" spans="2:2">
      <c r="B106" s="4" t="s">
        <v>146</v>
      </c>
    </row>
    <row r="107" spans="2:2">
      <c r="B107" s="4" t="s">
        <v>147</v>
      </c>
    </row>
    <row r="108" spans="2:2">
      <c r="B108" s="4" t="s">
        <v>148</v>
      </c>
    </row>
    <row r="109" spans="2:2">
      <c r="B109" s="4" t="s">
        <v>149</v>
      </c>
    </row>
    <row r="110" spans="2:2">
      <c r="B110" s="4" t="s">
        <v>150</v>
      </c>
    </row>
    <row r="111" spans="2:2">
      <c r="B111" s="4" t="s">
        <v>151</v>
      </c>
    </row>
    <row r="112" spans="2:2">
      <c r="B112" s="4" t="s">
        <v>152</v>
      </c>
    </row>
    <row r="113" spans="2:2">
      <c r="B113" s="4" t="s">
        <v>153</v>
      </c>
    </row>
    <row r="114" spans="2:2">
      <c r="B114" s="4" t="s">
        <v>154</v>
      </c>
    </row>
    <row r="115" spans="2:2">
      <c r="B115" s="4" t="s">
        <v>155</v>
      </c>
    </row>
    <row r="116" spans="2:2">
      <c r="B116" s="4" t="s">
        <v>156</v>
      </c>
    </row>
    <row r="117" spans="2:2">
      <c r="B117" s="4" t="s">
        <v>157</v>
      </c>
    </row>
    <row r="118" spans="2:2">
      <c r="B118" s="4" t="s">
        <v>158</v>
      </c>
    </row>
    <row r="119" spans="2:2">
      <c r="B119" s="4" t="s">
        <v>159</v>
      </c>
    </row>
    <row r="120" spans="2:2">
      <c r="B120" s="4" t="s">
        <v>160</v>
      </c>
    </row>
    <row r="121" spans="2:2">
      <c r="B121" s="4" t="s">
        <v>161</v>
      </c>
    </row>
    <row r="122" spans="2:2">
      <c r="B122" s="4" t="s">
        <v>162</v>
      </c>
    </row>
    <row r="123" spans="2:2">
      <c r="B123" s="4" t="s">
        <v>163</v>
      </c>
    </row>
    <row r="124" spans="2:2">
      <c r="B124" s="4" t="s">
        <v>164</v>
      </c>
    </row>
    <row r="125" spans="2:2">
      <c r="B125" s="4" t="s">
        <v>165</v>
      </c>
    </row>
    <row r="126" spans="2:2">
      <c r="B126" s="4" t="s">
        <v>166</v>
      </c>
    </row>
    <row r="127" spans="2:2">
      <c r="B127" s="4" t="s">
        <v>167</v>
      </c>
    </row>
    <row r="128" spans="2:2">
      <c r="B128" s="4" t="s">
        <v>168</v>
      </c>
    </row>
    <row r="129" spans="2:2">
      <c r="B129" s="4" t="s">
        <v>169</v>
      </c>
    </row>
    <row r="130" spans="2:2">
      <c r="B130" s="4" t="s">
        <v>170</v>
      </c>
    </row>
    <row r="131" spans="2:2">
      <c r="B131" s="4" t="s">
        <v>171</v>
      </c>
    </row>
    <row r="132" spans="2:2">
      <c r="B132" s="4" t="s">
        <v>172</v>
      </c>
    </row>
    <row r="133" spans="2:2">
      <c r="B133" s="4" t="s">
        <v>173</v>
      </c>
    </row>
    <row r="134" spans="2:2">
      <c r="B134" s="4" t="s">
        <v>174</v>
      </c>
    </row>
    <row r="135" spans="2:2">
      <c r="B135" s="4" t="s">
        <v>175</v>
      </c>
    </row>
    <row r="136" spans="2:2">
      <c r="B136" s="4" t="s">
        <v>176</v>
      </c>
    </row>
    <row r="137" spans="2:2">
      <c r="B137" s="4" t="s">
        <v>177</v>
      </c>
    </row>
    <row r="138" spans="2:2">
      <c r="B138" s="4" t="s">
        <v>178</v>
      </c>
    </row>
    <row r="139" spans="2:2">
      <c r="B139" s="4" t="s">
        <v>179</v>
      </c>
    </row>
    <row r="140" spans="2:2">
      <c r="B140" s="4" t="s">
        <v>180</v>
      </c>
    </row>
    <row r="141" spans="2:2">
      <c r="B141" s="4" t="s">
        <v>181</v>
      </c>
    </row>
    <row r="142" spans="2:2">
      <c r="B142" s="4" t="s">
        <v>182</v>
      </c>
    </row>
    <row r="143" spans="2:2">
      <c r="B143" s="4" t="s">
        <v>183</v>
      </c>
    </row>
    <row r="144" spans="2:2">
      <c r="B144" s="4" t="s">
        <v>184</v>
      </c>
    </row>
    <row r="145" spans="2:2">
      <c r="B145" s="4" t="s">
        <v>185</v>
      </c>
    </row>
    <row r="146" spans="2:2">
      <c r="B146" s="4" t="s">
        <v>186</v>
      </c>
    </row>
    <row r="147" spans="2:2">
      <c r="B147" s="4" t="s">
        <v>187</v>
      </c>
    </row>
    <row r="148" spans="2:2">
      <c r="B148" s="4" t="s">
        <v>188</v>
      </c>
    </row>
    <row r="149" spans="2:2">
      <c r="B149" s="4" t="s">
        <v>189</v>
      </c>
    </row>
    <row r="150" spans="2:2">
      <c r="B150" s="4" t="s">
        <v>190</v>
      </c>
    </row>
    <row r="151" spans="2:2">
      <c r="B151" s="4" t="s">
        <v>191</v>
      </c>
    </row>
    <row r="152" spans="2:2">
      <c r="B152" s="4" t="s">
        <v>192</v>
      </c>
    </row>
    <row r="153" spans="2:2">
      <c r="B153" s="4" t="s">
        <v>193</v>
      </c>
    </row>
    <row r="154" spans="2:2">
      <c r="B154" s="4" t="s">
        <v>194</v>
      </c>
    </row>
    <row r="155" spans="2:2">
      <c r="B155" s="4" t="s">
        <v>195</v>
      </c>
    </row>
    <row r="156" spans="2:2">
      <c r="B156" s="4" t="s">
        <v>196</v>
      </c>
    </row>
    <row r="157" spans="2:2">
      <c r="B157" s="4" t="s">
        <v>197</v>
      </c>
    </row>
    <row r="158" spans="2:2">
      <c r="B158" s="4" t="s">
        <v>198</v>
      </c>
    </row>
    <row r="159" spans="2:2">
      <c r="B159" s="4" t="s">
        <v>199</v>
      </c>
    </row>
    <row r="160" spans="2:2">
      <c r="B160" s="4" t="s">
        <v>200</v>
      </c>
    </row>
    <row r="161" spans="2:2">
      <c r="B161" s="4" t="s">
        <v>201</v>
      </c>
    </row>
    <row r="162" spans="2:2">
      <c r="B162" s="4" t="s">
        <v>202</v>
      </c>
    </row>
    <row r="163" spans="2:2">
      <c r="B163" s="4" t="s">
        <v>203</v>
      </c>
    </row>
    <row r="164" spans="2:2">
      <c r="B164" s="4" t="s">
        <v>204</v>
      </c>
    </row>
    <row r="165" spans="2:2">
      <c r="B165" s="4" t="s">
        <v>205</v>
      </c>
    </row>
    <row r="166" spans="2:2">
      <c r="B166" s="4" t="s">
        <v>206</v>
      </c>
    </row>
    <row r="167" spans="2:2">
      <c r="B167" s="4" t="s">
        <v>207</v>
      </c>
    </row>
    <row r="168" spans="2:2">
      <c r="B168" s="4" t="s">
        <v>36</v>
      </c>
    </row>
    <row r="169" spans="2:2">
      <c r="B169" s="4" t="s">
        <v>208</v>
      </c>
    </row>
    <row r="170" spans="2:2">
      <c r="B170" s="4" t="s">
        <v>209</v>
      </c>
    </row>
    <row r="171" spans="2:2">
      <c r="B171" s="4" t="s">
        <v>210</v>
      </c>
    </row>
    <row r="172" spans="2:2">
      <c r="B172" s="4" t="s">
        <v>211</v>
      </c>
    </row>
    <row r="173" spans="2:2">
      <c r="B173" s="4" t="s">
        <v>212</v>
      </c>
    </row>
    <row r="174" spans="2:2">
      <c r="B174" s="4" t="s">
        <v>213</v>
      </c>
    </row>
    <row r="175" spans="2:2">
      <c r="B175" s="4" t="s">
        <v>214</v>
      </c>
    </row>
    <row r="176" spans="2:2">
      <c r="B176" s="4" t="s">
        <v>215</v>
      </c>
    </row>
    <row r="177" spans="2:2">
      <c r="B177" s="4" t="s">
        <v>216</v>
      </c>
    </row>
    <row r="178" spans="2:2">
      <c r="B178" s="4" t="s">
        <v>217</v>
      </c>
    </row>
    <row r="179" spans="2:2">
      <c r="B179" s="4" t="s">
        <v>218</v>
      </c>
    </row>
    <row r="180" spans="2:2">
      <c r="B180" s="4" t="s">
        <v>24</v>
      </c>
    </row>
    <row r="181" spans="2:2">
      <c r="B181" s="4" t="s">
        <v>219</v>
      </c>
    </row>
    <row r="182" spans="2:2">
      <c r="B182" s="4" t="s">
        <v>220</v>
      </c>
    </row>
    <row r="183" spans="2:2">
      <c r="B183" s="4" t="s">
        <v>221</v>
      </c>
    </row>
    <row r="184" spans="2:2">
      <c r="B184" s="4" t="s">
        <v>222</v>
      </c>
    </row>
    <row r="185" spans="2:2">
      <c r="B185" s="4" t="s">
        <v>223</v>
      </c>
    </row>
    <row r="186" spans="2:2">
      <c r="B186" s="4" t="s">
        <v>224</v>
      </c>
    </row>
    <row r="187" spans="2:2">
      <c r="B187" s="4" t="s">
        <v>225</v>
      </c>
    </row>
    <row r="188" spans="2:2">
      <c r="B188" s="4" t="s">
        <v>226</v>
      </c>
    </row>
  </sheetData>
  <conditionalFormatting sqref="B4:B188">
    <cfRule type="containsText" dxfId="2" priority="1" operator="containsText" text="low">
      <formula>NOT(ISERROR(SEARCH("low",B4)))</formula>
    </cfRule>
    <cfRule type="containsText" dxfId="1" priority="2" operator="containsText" text="medium">
      <formula>NOT(ISERROR(SEARCH("medium",B4)))</formula>
    </cfRule>
    <cfRule type="beginsWith" dxfId="0" priority="3" operator="beginsWith" text="high">
      <formula>LEFT(B4,LEN("high"))="high"</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AFB39352D41840B611BD32E642FBC2" ma:contentTypeVersion="12" ma:contentTypeDescription="Create a new document." ma:contentTypeScope="" ma:versionID="ee3d2753f5c78b8baf3e7364713acd9a">
  <xsd:schema xmlns:xsd="http://www.w3.org/2001/XMLSchema" xmlns:xs="http://www.w3.org/2001/XMLSchema" xmlns:p="http://schemas.microsoft.com/office/2006/metadata/properties" xmlns:ns2="0f605ec0-e14f-4811-97c1-26937caacf56" xmlns:ns3="6cd45ae4-7cd8-4bac-8b98-0fdbe6ad7ecb" targetNamespace="http://schemas.microsoft.com/office/2006/metadata/properties" ma:root="true" ma:fieldsID="7e582e496f70b1a309922a34d63e1460" ns2:_="" ns3:_="">
    <xsd:import namespace="0f605ec0-e14f-4811-97c1-26937caacf56"/>
    <xsd:import namespace="6cd45ae4-7cd8-4bac-8b98-0fdbe6ad7e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605ec0-e14f-4811-97c1-26937caacf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45ae4-7cd8-4bac-8b98-0fdbe6ad7e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E6364E-12AE-40A9-AACE-26ADEB1BB000}"/>
</file>

<file path=customXml/itemProps2.xml><?xml version="1.0" encoding="utf-8"?>
<ds:datastoreItem xmlns:ds="http://schemas.openxmlformats.org/officeDocument/2006/customXml" ds:itemID="{965DC477-41BF-4FA3-890A-77276CF2B7DF}"/>
</file>

<file path=customXml/itemProps3.xml><?xml version="1.0" encoding="utf-8"?>
<ds:datastoreItem xmlns:ds="http://schemas.openxmlformats.org/officeDocument/2006/customXml" ds:itemID="{AB3E1260-FAEF-4FC1-AA32-2CC6E872B4BF}"/>
</file>

<file path=docProps/app.xml><?xml version="1.0" encoding="utf-8"?>
<Properties xmlns="http://schemas.openxmlformats.org/officeDocument/2006/extended-properties" xmlns:vt="http://schemas.openxmlformats.org/officeDocument/2006/docPropsVTypes">
  <Application>Microsoft Excel Online</Application>
  <Manager/>
  <Company>ASC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Glancy</dc:creator>
  <cp:keywords/>
  <dc:description/>
  <cp:lastModifiedBy/>
  <cp:revision/>
  <dcterms:created xsi:type="dcterms:W3CDTF">2021-02-12T08:51:01Z</dcterms:created>
  <dcterms:modified xsi:type="dcterms:W3CDTF">2025-07-18T07:12:07Z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0x01010023AFB39352D41840B611BD32E642FBC2</vt:lpwstr>
  </property>
  <property fmtid="{D5CDD505-2E9C-101B-9397-08002B2CF9AE}" pid="3" name="Order">
    <vt:r8>2400900</vt:r8>
  </property>
</Properties>
</file>